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225" activeTab="5"/>
  </bookViews>
  <sheets>
    <sheet name="011" sheetId="1" r:id="rId1"/>
    <sheet name="021" sheetId="2" r:id="rId2"/>
    <sheet name="022" sheetId="3" r:id="rId3"/>
    <sheet name="031" sheetId="4" r:id="rId4"/>
    <sheet name="029" sheetId="5" r:id="rId5"/>
    <sheet name="unificado" sheetId="6" r:id="rId6"/>
  </sheets>
  <definedNames>
    <definedName name="_xlnm._FilterDatabase" localSheetId="4" hidden="1">'029'!$B$7:$I$95</definedName>
  </definedNames>
  <calcPr calcId="145621"/>
</workbook>
</file>

<file path=xl/calcChain.xml><?xml version="1.0" encoding="utf-8"?>
<calcChain xmlns="http://schemas.openxmlformats.org/spreadsheetml/2006/main">
  <c r="I35" i="4" l="1"/>
  <c r="K35" i="4" s="1"/>
  <c r="K31" i="4"/>
  <c r="K23" i="4"/>
  <c r="K12" i="4"/>
  <c r="L104" i="5"/>
  <c r="M104" i="5" s="1"/>
  <c r="L103" i="5"/>
  <c r="M103" i="5" s="1"/>
  <c r="L102" i="5"/>
  <c r="M102" i="5" s="1"/>
  <c r="L101" i="5"/>
  <c r="M101" i="5" s="1"/>
  <c r="L100" i="5"/>
  <c r="M100" i="5" s="1"/>
  <c r="L99" i="5"/>
  <c r="M99" i="5" s="1"/>
  <c r="L98" i="5"/>
  <c r="M98" i="5" s="1"/>
  <c r="L97" i="5"/>
  <c r="M97" i="5" s="1"/>
  <c r="L96" i="5"/>
  <c r="M96" i="5" s="1"/>
  <c r="L95" i="5"/>
  <c r="M95" i="5" s="1"/>
  <c r="L94" i="5"/>
  <c r="M94" i="5" s="1"/>
  <c r="L93" i="5"/>
  <c r="M93" i="5" s="1"/>
  <c r="L92" i="5"/>
  <c r="M92" i="5" s="1"/>
  <c r="L91" i="5"/>
  <c r="M91" i="5" s="1"/>
  <c r="L90" i="5"/>
  <c r="M90" i="5" s="1"/>
  <c r="L89" i="5"/>
  <c r="M89" i="5" s="1"/>
  <c r="L88" i="5"/>
  <c r="M88" i="5" s="1"/>
  <c r="K87" i="5"/>
  <c r="L86" i="5"/>
  <c r="M86" i="5" s="1"/>
  <c r="L85" i="5"/>
  <c r="M85" i="5" s="1"/>
  <c r="L84" i="5"/>
  <c r="M84" i="5" s="1"/>
  <c r="L83" i="5"/>
  <c r="M83" i="5" s="1"/>
  <c r="L82" i="5"/>
  <c r="M82" i="5" s="1"/>
  <c r="L81" i="5"/>
  <c r="M81" i="5" s="1"/>
  <c r="L80" i="5"/>
  <c r="M80" i="5" s="1"/>
  <c r="L79" i="5"/>
  <c r="M79" i="5" s="1"/>
  <c r="L78" i="5"/>
  <c r="M78" i="5" s="1"/>
  <c r="L77" i="5"/>
  <c r="M77" i="5" s="1"/>
  <c r="L76" i="5"/>
  <c r="M76" i="5" s="1"/>
  <c r="M75" i="5"/>
  <c r="L75" i="5"/>
  <c r="M74" i="5"/>
  <c r="L74" i="5"/>
  <c r="M73" i="5"/>
  <c r="L73" i="5"/>
  <c r="M72" i="5"/>
  <c r="L72" i="5"/>
  <c r="M71" i="5"/>
  <c r="L71" i="5"/>
  <c r="M70" i="5"/>
  <c r="L70" i="5"/>
  <c r="M69" i="5"/>
  <c r="L69" i="5"/>
  <c r="M68" i="5"/>
  <c r="L68" i="5"/>
  <c r="M67" i="5"/>
  <c r="L67" i="5"/>
  <c r="M66" i="5"/>
  <c r="L66" i="5"/>
  <c r="M65" i="5"/>
  <c r="L65" i="5"/>
  <c r="M64" i="5"/>
  <c r="L64" i="5"/>
  <c r="M63" i="5"/>
  <c r="L63" i="5"/>
  <c r="M62" i="5"/>
  <c r="L62" i="5"/>
  <c r="M61" i="5"/>
  <c r="L61" i="5"/>
  <c r="M60" i="5"/>
  <c r="L60" i="5"/>
  <c r="M59" i="5"/>
  <c r="L59" i="5"/>
  <c r="M58" i="5"/>
  <c r="L58" i="5"/>
  <c r="M57" i="5"/>
  <c r="L57" i="5"/>
  <c r="M56" i="5"/>
  <c r="L56" i="5"/>
  <c r="M55" i="5"/>
  <c r="L55" i="5"/>
  <c r="M54" i="5"/>
  <c r="L54" i="5"/>
  <c r="K53" i="5"/>
  <c r="L53" i="5" s="1"/>
  <c r="L52" i="5"/>
  <c r="M52" i="5" s="1"/>
  <c r="L51" i="5"/>
  <c r="M51" i="5" s="1"/>
  <c r="L50" i="5"/>
  <c r="M50" i="5" s="1"/>
  <c r="L49" i="5"/>
  <c r="M49" i="5" s="1"/>
  <c r="L48" i="5"/>
  <c r="M48" i="5" s="1"/>
  <c r="L47" i="5"/>
  <c r="M47" i="5" s="1"/>
  <c r="L46" i="5"/>
  <c r="M46" i="5" s="1"/>
  <c r="L45" i="5"/>
  <c r="M45" i="5" s="1"/>
  <c r="L44" i="5"/>
  <c r="M44" i="5" s="1"/>
  <c r="L43" i="5"/>
  <c r="M43" i="5" s="1"/>
  <c r="L42" i="5"/>
  <c r="M42" i="5" s="1"/>
  <c r="L41" i="5"/>
  <c r="M41" i="5" s="1"/>
  <c r="L40" i="5"/>
  <c r="M40" i="5" s="1"/>
  <c r="L39" i="5"/>
  <c r="M39" i="5" s="1"/>
  <c r="L38" i="5"/>
  <c r="M38" i="5" s="1"/>
  <c r="L37" i="5"/>
  <c r="M37" i="5" s="1"/>
  <c r="L36" i="5"/>
  <c r="M36" i="5" s="1"/>
  <c r="L35" i="5"/>
  <c r="M35" i="5" s="1"/>
  <c r="L34" i="5"/>
  <c r="M34" i="5" s="1"/>
  <c r="L33" i="5"/>
  <c r="M33" i="5" s="1"/>
  <c r="L32" i="5"/>
  <c r="M32" i="5" s="1"/>
  <c r="L31" i="5"/>
  <c r="M31" i="5" s="1"/>
  <c r="L30" i="5"/>
  <c r="M30" i="5" s="1"/>
  <c r="L29" i="5"/>
  <c r="M29" i="5" s="1"/>
  <c r="L28" i="5"/>
  <c r="M28" i="5" s="1"/>
  <c r="L27" i="5"/>
  <c r="M27" i="5" s="1"/>
  <c r="L26" i="5"/>
  <c r="M26" i="5" s="1"/>
  <c r="L25" i="5"/>
  <c r="M25" i="5" s="1"/>
  <c r="L24" i="5"/>
  <c r="M24" i="5" s="1"/>
  <c r="L23" i="5"/>
  <c r="M23" i="5" s="1"/>
  <c r="L22" i="5"/>
  <c r="M22" i="5" s="1"/>
  <c r="L21" i="5"/>
  <c r="M21" i="5" s="1"/>
  <c r="L20" i="5"/>
  <c r="M20" i="5" s="1"/>
  <c r="L19" i="5"/>
  <c r="M19" i="5" s="1"/>
  <c r="L18" i="5"/>
  <c r="M18" i="5" s="1"/>
  <c r="L17" i="5"/>
  <c r="M17" i="5" s="1"/>
  <c r="L16" i="5"/>
  <c r="M16" i="5" s="1"/>
  <c r="L15" i="5"/>
  <c r="M15" i="5" s="1"/>
  <c r="L14" i="5"/>
  <c r="M14" i="5" s="1"/>
  <c r="L13" i="5"/>
  <c r="M13" i="5" s="1"/>
  <c r="L12" i="5"/>
  <c r="M12" i="5" s="1"/>
  <c r="L11" i="5"/>
  <c r="M11" i="5" s="1"/>
  <c r="L10" i="5"/>
  <c r="M10" i="5" s="1"/>
  <c r="L9" i="5"/>
  <c r="M9" i="5" s="1"/>
  <c r="L8" i="5"/>
  <c r="M8" i="5" s="1"/>
  <c r="L101" i="6"/>
  <c r="M101" i="6" s="1"/>
  <c r="K101" i="6"/>
  <c r="K135" i="6"/>
  <c r="L135" i="6"/>
  <c r="M135" i="6" s="1"/>
  <c r="M53" i="5" l="1"/>
  <c r="L87" i="5"/>
  <c r="M87" i="5" s="1"/>
  <c r="L171" i="6"/>
  <c r="M171" i="6" s="1"/>
  <c r="L170" i="6"/>
  <c r="M170" i="6" s="1"/>
  <c r="L169" i="6"/>
  <c r="M169" i="6" s="1"/>
  <c r="L174" i="6"/>
  <c r="M174" i="6" s="1"/>
  <c r="L173" i="6"/>
  <c r="M173" i="6" s="1"/>
  <c r="L172" i="6"/>
  <c r="M172" i="6" s="1"/>
  <c r="L152" i="6"/>
  <c r="L151" i="6"/>
  <c r="L150" i="6"/>
  <c r="L149" i="6"/>
  <c r="M152" i="6"/>
  <c r="M151" i="6"/>
  <c r="M150" i="6"/>
  <c r="M149" i="6"/>
  <c r="L156" i="6" l="1"/>
  <c r="M156" i="6" s="1"/>
  <c r="L157" i="6"/>
  <c r="M157" i="6" s="1"/>
  <c r="L158" i="6"/>
  <c r="M158" i="6" s="1"/>
  <c r="L159" i="6"/>
  <c r="M159" i="6" s="1"/>
  <c r="L160" i="6"/>
  <c r="M160" i="6" s="1"/>
  <c r="L161" i="6"/>
  <c r="M161" i="6" s="1"/>
  <c r="L162" i="6"/>
  <c r="M162" i="6" s="1"/>
  <c r="L163" i="6"/>
  <c r="M163" i="6" s="1"/>
  <c r="L164" i="6"/>
  <c r="M164" i="6" s="1"/>
  <c r="L165" i="6"/>
  <c r="M165" i="6" s="1"/>
  <c r="L166" i="6"/>
  <c r="M166" i="6" s="1"/>
  <c r="L167" i="6"/>
  <c r="M167" i="6" s="1"/>
  <c r="L168" i="6"/>
  <c r="M168" i="6" s="1"/>
  <c r="J52" i="6" l="1"/>
  <c r="L52" i="6" s="1"/>
  <c r="L148" i="6"/>
  <c r="M148" i="6" s="1"/>
  <c r="L147" i="6"/>
  <c r="M147" i="6" s="1"/>
  <c r="L146" i="6" l="1"/>
  <c r="M146" i="6" s="1"/>
  <c r="L145" i="6" l="1"/>
  <c r="M145" i="6" s="1"/>
  <c r="L144" i="6"/>
  <c r="M144" i="6" s="1"/>
  <c r="L143" i="6"/>
  <c r="M143" i="6" s="1"/>
  <c r="L142" i="6"/>
  <c r="M142" i="6" s="1"/>
  <c r="L141" i="6"/>
  <c r="M141" i="6" s="1"/>
  <c r="L140" i="6" l="1"/>
  <c r="M140" i="6" s="1"/>
  <c r="L139" i="6"/>
  <c r="M139" i="6" s="1"/>
  <c r="L138" i="6"/>
  <c r="M138" i="6" s="1"/>
  <c r="L137" i="6"/>
  <c r="M137" i="6" s="1"/>
  <c r="L136" i="6"/>
  <c r="M136" i="6" s="1"/>
  <c r="L134" i="6"/>
  <c r="M134" i="6" s="1"/>
  <c r="L133" i="6"/>
  <c r="M133" i="6" s="1"/>
  <c r="L132" i="6"/>
  <c r="M132" i="6" s="1"/>
  <c r="L131" i="6"/>
  <c r="M131" i="6" s="1"/>
  <c r="L130" i="6"/>
  <c r="M130" i="6" s="1"/>
  <c r="L129" i="6"/>
  <c r="M129" i="6" s="1"/>
  <c r="L128" i="6"/>
  <c r="M128" i="6" s="1"/>
  <c r="L127" i="6"/>
  <c r="M127" i="6" s="1"/>
  <c r="L126" i="6"/>
  <c r="M126" i="6" s="1"/>
  <c r="L125" i="6"/>
  <c r="M125" i="6" s="1"/>
  <c r="L124" i="6"/>
  <c r="M124" i="6" s="1"/>
  <c r="L123" i="6"/>
  <c r="M123" i="6" s="1"/>
  <c r="L122" i="6"/>
  <c r="M122" i="6" s="1"/>
  <c r="L121" i="6"/>
  <c r="M121" i="6" s="1"/>
  <c r="L120" i="6"/>
  <c r="M120" i="6" s="1"/>
  <c r="L119" i="6"/>
  <c r="M119" i="6" s="1"/>
  <c r="L118" i="6"/>
  <c r="M118" i="6" s="1"/>
  <c r="L117" i="6"/>
  <c r="M117" i="6" s="1"/>
  <c r="L116" i="6"/>
  <c r="M116" i="6" s="1"/>
  <c r="L115" i="6"/>
  <c r="M115" i="6" s="1"/>
  <c r="L114" i="6"/>
  <c r="M114" i="6" s="1"/>
  <c r="L113" i="6"/>
  <c r="M113" i="6" s="1"/>
  <c r="L112" i="6"/>
  <c r="M112" i="6" s="1"/>
  <c r="L111" i="6"/>
  <c r="M111" i="6" s="1"/>
  <c r="L110" i="6"/>
  <c r="M110" i="6" s="1"/>
  <c r="L109" i="6"/>
  <c r="M109" i="6" s="1"/>
  <c r="L108" i="6"/>
  <c r="M108" i="6" s="1"/>
  <c r="L107" i="6"/>
  <c r="M107" i="6" s="1"/>
  <c r="L106" i="6"/>
  <c r="M106" i="6" s="1"/>
  <c r="L105" i="6"/>
  <c r="M105" i="6" s="1"/>
  <c r="L104" i="6"/>
  <c r="M104" i="6" s="1"/>
  <c r="L103" i="6"/>
  <c r="M103" i="6" s="1"/>
  <c r="L102" i="6"/>
  <c r="M102" i="6" s="1"/>
  <c r="L100" i="6"/>
  <c r="M100" i="6" s="1"/>
  <c r="L99" i="6"/>
  <c r="M99" i="6" s="1"/>
  <c r="L98" i="6"/>
  <c r="M98" i="6" s="1"/>
  <c r="L97" i="6"/>
  <c r="M97" i="6" s="1"/>
  <c r="L96" i="6"/>
  <c r="M96" i="6" s="1"/>
  <c r="L95" i="6"/>
  <c r="M95" i="6" s="1"/>
  <c r="L94" i="6"/>
  <c r="M94" i="6" s="1"/>
  <c r="L93" i="6"/>
  <c r="M93" i="6" s="1"/>
  <c r="L92" i="6"/>
  <c r="M92" i="6" s="1"/>
  <c r="L91" i="6"/>
  <c r="M91" i="6" s="1"/>
  <c r="L90" i="6"/>
  <c r="M90" i="6" s="1"/>
  <c r="L89" i="6"/>
  <c r="M89" i="6" s="1"/>
  <c r="L88" i="6"/>
  <c r="M88" i="6" s="1"/>
  <c r="L87" i="6"/>
  <c r="M87" i="6" s="1"/>
  <c r="L86" i="6"/>
  <c r="M86" i="6" s="1"/>
  <c r="L85" i="6"/>
  <c r="M85" i="6" s="1"/>
  <c r="L84" i="6"/>
  <c r="M84" i="6" s="1"/>
  <c r="L83" i="6"/>
  <c r="M83" i="6" s="1"/>
  <c r="L82" i="6"/>
  <c r="M82" i="6" s="1"/>
  <c r="L81" i="6"/>
  <c r="M81" i="6" s="1"/>
  <c r="L80" i="6"/>
  <c r="M80" i="6" s="1"/>
  <c r="L79" i="6"/>
  <c r="M79" i="6" s="1"/>
  <c r="L78" i="6"/>
  <c r="M78" i="6" s="1"/>
  <c r="L77" i="6"/>
  <c r="M77" i="6" s="1"/>
  <c r="L76" i="6"/>
  <c r="M76" i="6" s="1"/>
  <c r="L75" i="6"/>
  <c r="M75" i="6" s="1"/>
  <c r="L74" i="6"/>
  <c r="M74" i="6" s="1"/>
  <c r="L73" i="6"/>
  <c r="M73" i="6" s="1"/>
  <c r="L72" i="6"/>
  <c r="M72" i="6" s="1"/>
  <c r="L71" i="6"/>
  <c r="M71" i="6" s="1"/>
  <c r="L70" i="6"/>
  <c r="M70" i="6" s="1"/>
  <c r="L69" i="6"/>
  <c r="M69" i="6" s="1"/>
  <c r="L68" i="6"/>
  <c r="M68" i="6" s="1"/>
  <c r="L67" i="6"/>
  <c r="M67" i="6" s="1"/>
  <c r="L66" i="6"/>
  <c r="M66" i="6" s="1"/>
  <c r="L65" i="6"/>
  <c r="M65" i="6" s="1"/>
  <c r="L64" i="6"/>
  <c r="M64" i="6" s="1"/>
  <c r="L63" i="6"/>
  <c r="M63" i="6" s="1"/>
  <c r="L62" i="6"/>
  <c r="M62" i="6" s="1"/>
  <c r="L61" i="6"/>
  <c r="M61" i="6" s="1"/>
  <c r="L60" i="6"/>
  <c r="M60" i="6" s="1"/>
  <c r="L59" i="6"/>
  <c r="M59" i="6" s="1"/>
  <c r="L58" i="6"/>
  <c r="M58" i="6" s="1"/>
  <c r="L57" i="6"/>
  <c r="M57" i="6" s="1"/>
  <c r="L56" i="6"/>
  <c r="M56" i="6" s="1"/>
  <c r="L48" i="6"/>
  <c r="L40" i="6"/>
  <c r="L29" i="6"/>
  <c r="M14" i="6"/>
  <c r="M13" i="6"/>
  <c r="M12" i="6"/>
  <c r="M11" i="6"/>
  <c r="M10" i="6"/>
  <c r="M9" i="6"/>
  <c r="J8" i="2" l="1"/>
  <c r="J9" i="3"/>
  <c r="J10" i="3"/>
  <c r="J8" i="3"/>
  <c r="M11" i="1"/>
  <c r="M12" i="1"/>
  <c r="M10" i="1"/>
  <c r="M9" i="1"/>
  <c r="M14" i="1"/>
  <c r="M13" i="1"/>
</calcChain>
</file>

<file path=xl/sharedStrings.xml><?xml version="1.0" encoding="utf-8"?>
<sst xmlns="http://schemas.openxmlformats.org/spreadsheetml/2006/main" count="1083" uniqueCount="373">
  <si>
    <t>LISTADO DE PERSONAL  "Renglón 011"       AÑO 2022</t>
  </si>
  <si>
    <t>No.</t>
  </si>
  <si>
    <t>Nombre</t>
  </si>
  <si>
    <t>Cargo</t>
  </si>
  <si>
    <t xml:space="preserve">RENGLÓN </t>
  </si>
  <si>
    <t xml:space="preserve">SALARIO </t>
  </si>
  <si>
    <t>Mara Galina Garcia Ruano de Lorenti</t>
  </si>
  <si>
    <t>Jefe Auditoria Interna</t>
  </si>
  <si>
    <t>011</t>
  </si>
  <si>
    <t xml:space="preserve">Carlos Enrique Gonzalez Prado </t>
  </si>
  <si>
    <t xml:space="preserve">Hector Marroquin Berganza </t>
  </si>
  <si>
    <t>Secretario STUCEE</t>
  </si>
  <si>
    <t>Jefe Personal</t>
  </si>
  <si>
    <t>Santiago Sosa Castillo</t>
  </si>
  <si>
    <t>Jefe de Asesorìa Jurìdica</t>
  </si>
  <si>
    <t>Reyna Alejandra Pineda Sprecher</t>
  </si>
  <si>
    <t>Jefe Administrativo</t>
  </si>
  <si>
    <t xml:space="preserve">PUESTO </t>
  </si>
  <si>
    <t>022</t>
  </si>
  <si>
    <t>Piloto I</t>
  </si>
  <si>
    <t>Antonio Yovani Muralles Chamalé</t>
  </si>
  <si>
    <t>Rosaura Elizabeth Gamboa de León</t>
  </si>
  <si>
    <t>Vicenta Dolores Molina Vela de Paredes</t>
  </si>
  <si>
    <t>Rutilio Crispin Reyes</t>
  </si>
  <si>
    <t>Miguel Angel García Tista</t>
  </si>
  <si>
    <t>Brenda Zulema Aguilar Carcamo</t>
  </si>
  <si>
    <t>Edgar Daniel Sicaja Flores</t>
  </si>
  <si>
    <t>Ileana Maribel Loarca Barrios</t>
  </si>
  <si>
    <t>Gudelia Judith Santiago Morales</t>
  </si>
  <si>
    <t>Edgar Enrique Lobos Grenville</t>
  </si>
  <si>
    <t>Cristian Orlando García Herrera</t>
  </si>
  <si>
    <t>Cesar Leonel Solis Caal</t>
  </si>
  <si>
    <t>Trabajador Ecónomo I</t>
  </si>
  <si>
    <t>Número</t>
  </si>
  <si>
    <t>CONTRATO</t>
  </si>
  <si>
    <t>NIT</t>
  </si>
  <si>
    <t>NOMBRES Y APELLIDOS</t>
  </si>
  <si>
    <t>Ingrid Johana García Mazariegos</t>
  </si>
  <si>
    <t>Ana Lucia Arias Quiroz de Mazariegos</t>
  </si>
  <si>
    <t>Harold Alejandro Encalada Herrera</t>
  </si>
  <si>
    <t>Juan Carlos Alonzo Reyes</t>
  </si>
  <si>
    <t>Mayra Jeanett Díaz Barillas</t>
  </si>
  <si>
    <t>Thelma Rocío Rodríguez Mendez</t>
  </si>
  <si>
    <t>Carlos Enrique Pocón Ruano</t>
  </si>
  <si>
    <t>Jared Victor Oswaldo  Xuya Cabrera</t>
  </si>
  <si>
    <t>Lesli Areli Padilla Rodríguez</t>
  </si>
  <si>
    <t>Luis Fernando Crepps Santos</t>
  </si>
  <si>
    <t>Ronaldo López Monzón</t>
  </si>
  <si>
    <t>Juan Manuel Paniagua Toledo</t>
  </si>
  <si>
    <t>Olga Elizabeth González Campos</t>
  </si>
  <si>
    <t>Daily Deidania Rojas Monroy</t>
  </si>
  <si>
    <t>Matium Esteven Gómez De León</t>
  </si>
  <si>
    <t>Enma Liseth Vega Pineda</t>
  </si>
  <si>
    <t>Otto Fernando Montero Mejía</t>
  </si>
  <si>
    <t>Juan Diego Oliva Palencia</t>
  </si>
  <si>
    <t>Maricruz Aguirre Coronado</t>
  </si>
  <si>
    <t>Elder Rolando Orellana Leal</t>
  </si>
  <si>
    <t>Neri Armando Pascual Quemé Chiché</t>
  </si>
  <si>
    <t>Alondra Michelle Juárez Maldonado</t>
  </si>
  <si>
    <t>Mario Rocael Castellanos Morales</t>
  </si>
  <si>
    <t>Ana Raquel  Bautista Gallardo</t>
  </si>
  <si>
    <t>José Darwing Pérez Estrada</t>
  </si>
  <si>
    <t>Gloria Marleny Avila López</t>
  </si>
  <si>
    <t>María José  Villar Franco</t>
  </si>
  <si>
    <t>Jenifer Gabriela Arriaga Zúñiga</t>
  </si>
  <si>
    <t>Imelda Johana Oxlaj Mejía</t>
  </si>
  <si>
    <t>Erick Andrés Alvarado Gramajo</t>
  </si>
  <si>
    <t>Editha María Tobar Arias</t>
  </si>
  <si>
    <t>Mildred Carolina  Monzón De León</t>
  </si>
  <si>
    <t>Andrea Lucrecia Bances Soria</t>
  </si>
  <si>
    <t>Alvaro Iván Beber García</t>
  </si>
  <si>
    <t>Henry Estuardo González Cucul</t>
  </si>
  <si>
    <t>Juan Carlos Amado Garzaro</t>
  </si>
  <si>
    <t>Luis Fernando Cantoral Calderón</t>
  </si>
  <si>
    <t>Rita Odett Wong De Paz</t>
  </si>
  <si>
    <t>Vivian Alejandra Elias Cifuentes</t>
  </si>
  <si>
    <t>Roberto Ivan Ralda Barrios</t>
  </si>
  <si>
    <t>Mario Roberto García Peña</t>
  </si>
  <si>
    <t>Hector Mauricio Muñoz Santos</t>
  </si>
  <si>
    <t>Jorge Luis Orellana Morales</t>
  </si>
  <si>
    <t>Jorge Darío Bonifáz Blanco</t>
  </si>
  <si>
    <t>Jorge Mario Paredes Alvarez</t>
  </si>
  <si>
    <t>Jaime Rosales Bonilla</t>
  </si>
  <si>
    <t>Víctor Alfonso Sandoval y Sandoval</t>
  </si>
  <si>
    <t>Víctor Alfonso Valdez Herrera</t>
  </si>
  <si>
    <t>Isis Esmeralda Calderón Gómez</t>
  </si>
  <si>
    <t>Jorge Fernando  Ramírez Pérez</t>
  </si>
  <si>
    <t>Ana Isabel  Díaz Zepeda de Mejicanos</t>
  </si>
  <si>
    <t>Nadia  Miranda Barrera</t>
  </si>
  <si>
    <t>Edwin Horacio Barrios Contreras</t>
  </si>
  <si>
    <t>Jorge Arnoldo Aguilar Letona</t>
  </si>
  <si>
    <t>Gerardo Alfonso Estrada De La Cruz</t>
  </si>
  <si>
    <t>Jósselyne Patricia Clavería Estrada</t>
  </si>
  <si>
    <t>Cyntia Buenaventura Brán Llamas</t>
  </si>
  <si>
    <t>Rebeca Saraí Ferrez Lainfiesta</t>
  </si>
  <si>
    <t>Manuel Bismarck Romero Barahona</t>
  </si>
  <si>
    <t>Hugo Eduardo Muz Tzunum</t>
  </si>
  <si>
    <t>Luis Adelmo Argueta Porres</t>
  </si>
  <si>
    <t>Julio Enrique Obregón Escobar</t>
  </si>
  <si>
    <t>Claudia Luisa González Gomero</t>
  </si>
  <si>
    <t>José Luis Arroyo Celada</t>
  </si>
  <si>
    <t>Edwin Armando Muñoz Morán</t>
  </si>
  <si>
    <t>Mynor Eduardo Toledo Meoño</t>
  </si>
  <si>
    <t>Luis Carlos Guzmán Méndez</t>
  </si>
  <si>
    <t>Mirna Esperanza Bances Milla de Chávez</t>
  </si>
  <si>
    <t>Eduardo Alfonso Pacheco Rubio</t>
  </si>
  <si>
    <t>Jónathan Ismael Murga</t>
  </si>
  <si>
    <t>Ijaury Yasminy Jeamileth Pojoy Escott</t>
  </si>
  <si>
    <t>Jorge Anibal Calderón Sandoval</t>
  </si>
  <si>
    <t>Andrea Virginia Bethancourt Reyes</t>
  </si>
  <si>
    <t>Marvin Marcelo  Orellana Delgado</t>
  </si>
  <si>
    <t>Gladys Noemi Juárez Galván</t>
  </si>
  <si>
    <t>Robin Eduardo Ross Domingo</t>
  </si>
  <si>
    <t>Jaime Orlando García Corado</t>
  </si>
  <si>
    <t>Luis Felipe Arango Chamale</t>
  </si>
  <si>
    <t>Richar Makcley Yat Bol</t>
  </si>
  <si>
    <t>Walter Rafael Catalan Navas</t>
  </si>
  <si>
    <t>Cinthia María López Pérez de Luna</t>
  </si>
  <si>
    <t>Bayron Alberto Belteton Sánchez</t>
  </si>
  <si>
    <t>TIPO DE SERVICIO</t>
  </si>
  <si>
    <t>Servicios Técnicos en el Departamento Administrativo</t>
  </si>
  <si>
    <t>Servicios Profesionales en el Departamento Administrativo</t>
  </si>
  <si>
    <t>Servicios Técnicos en el Departamento de Operaciones</t>
  </si>
  <si>
    <t>Servicios Profesionales en el Departamento Financiero</t>
  </si>
  <si>
    <t>Servicios Técnicos en el Departamento Financiero</t>
  </si>
  <si>
    <t>Servicios Técnicos en Auditoria Interna</t>
  </si>
  <si>
    <t>Servicios Profesionales en Auditoria Interna</t>
  </si>
  <si>
    <t>Servicios Profesionales en el Departamento de Operaciones</t>
  </si>
  <si>
    <t xml:space="preserve">NOMBRES Y APELLIDOS </t>
  </si>
  <si>
    <t>CARGO NOMINAL</t>
  </si>
  <si>
    <t xml:space="preserve">CARGO FUNCIONAL </t>
  </si>
  <si>
    <t>DEVENGADO</t>
  </si>
  <si>
    <t>BONOS</t>
  </si>
  <si>
    <t xml:space="preserve">SUELDO </t>
  </si>
  <si>
    <t xml:space="preserve">DEPARTAMENTO </t>
  </si>
  <si>
    <t>Miriam Cristina Ortíz Icute de Carrera</t>
  </si>
  <si>
    <t>Secretaria de Asesoria Juridica</t>
  </si>
  <si>
    <t>Asesoría Jurídica</t>
  </si>
  <si>
    <t>Auxiliar de Topografía IV</t>
  </si>
  <si>
    <t>Auxiliar de Personal</t>
  </si>
  <si>
    <t>Administrativo</t>
  </si>
  <si>
    <t>Edwin Rolando Colindres Ortiz</t>
  </si>
  <si>
    <t>Técnico Auxiliar de la Sección de Compras</t>
  </si>
  <si>
    <t>Jorge Alberto Florian Diaz</t>
  </si>
  <si>
    <t>Mensajero</t>
  </si>
  <si>
    <t>Secretaria Departamento Planificación</t>
  </si>
  <si>
    <t>Planificación</t>
  </si>
  <si>
    <t>Cotizador y Verificador de Compras</t>
  </si>
  <si>
    <t>Jose David Tunay Rustrian</t>
  </si>
  <si>
    <t>Conserje</t>
  </si>
  <si>
    <t>Luis Fernando Diaz Crispin</t>
  </si>
  <si>
    <t>Guardián</t>
  </si>
  <si>
    <t>Eva Nidia Diaz Garcia de Acevedo</t>
  </si>
  <si>
    <t>Abner Ademar López Estévez</t>
  </si>
  <si>
    <t>Peón Vigilante III</t>
  </si>
  <si>
    <t>Piloto</t>
  </si>
  <si>
    <t>Leslie Magnolia Mejía Fuentes de Aguilar</t>
  </si>
  <si>
    <t>Auxiliar del Archivo Financiero</t>
  </si>
  <si>
    <t>Financiero</t>
  </si>
  <si>
    <t>Abbi Ixmucané Dávila Flores</t>
  </si>
  <si>
    <t>Mantenimiento</t>
  </si>
  <si>
    <t>Operaciones</t>
  </si>
  <si>
    <t>Auxiliar del Depto.Operaciones</t>
  </si>
  <si>
    <t>Vivian Liseth García</t>
  </si>
  <si>
    <t>Secretarias Departamento Finaciero</t>
  </si>
  <si>
    <t>Auxiliar de Calidad del Gasto</t>
  </si>
  <si>
    <t>Alfredo Vicente Cortéz</t>
  </si>
  <si>
    <t>Guardián Casa de Panajachel</t>
  </si>
  <si>
    <t>MONTO CON IVA</t>
  </si>
  <si>
    <t>RETENCIÒN DE IVA</t>
  </si>
  <si>
    <t>021</t>
  </si>
  <si>
    <t>MINISTERIO DE COMUNICACIONES INFRAESTRUCTURA Y VIVIENDA</t>
  </si>
  <si>
    <t>Bono Profesional</t>
  </si>
  <si>
    <t>Bono UCEE</t>
  </si>
  <si>
    <t>Bono 66-2000</t>
  </si>
  <si>
    <t>Bono         66-2000</t>
  </si>
  <si>
    <t>BPTRAB</t>
  </si>
  <si>
    <t>Asignado</t>
  </si>
  <si>
    <t xml:space="preserve">Complemento Salarial </t>
  </si>
  <si>
    <t xml:space="preserve">Bono Antigüedad </t>
  </si>
  <si>
    <t xml:space="preserve">Cotizador y Verificador de Compras </t>
  </si>
  <si>
    <t>Bono MICIV021</t>
  </si>
  <si>
    <t>Tecnico Archivo General</t>
  </si>
  <si>
    <t>Claudia Veda Caceres Salas</t>
  </si>
  <si>
    <t xml:space="preserve">Secretaria Departamento Administrativo </t>
  </si>
  <si>
    <t xml:space="preserve"> Técnico en el Almacén </t>
  </si>
  <si>
    <t>Anthony Enmanuel Alvarado Ortiz</t>
  </si>
  <si>
    <t>Técnico en Compras</t>
  </si>
  <si>
    <t>Técnico de Reproducciones</t>
  </si>
  <si>
    <t>Karen Yamileth Romero Guerra</t>
  </si>
  <si>
    <t>Articulo 10, Numeral 4 "Funcionarios, servidores públicos, empleados y asesores"</t>
  </si>
  <si>
    <t>UNIDAD DE CONSTRUCCIÓN DE EDIFICIOS DEL ESTADO -UCEE-</t>
  </si>
  <si>
    <t>SECCIÓN DE PERSONAL</t>
  </si>
  <si>
    <t xml:space="preserve">Yndra Dolores Dávila Flores </t>
  </si>
  <si>
    <t>Mirza Paola Payés Roldan</t>
  </si>
  <si>
    <t>Servicios Técnicos en Dirección</t>
  </si>
  <si>
    <t>Servicios Profesionales en Dirección</t>
  </si>
  <si>
    <t>Servicios Profesionales en el Departamento de Planificación</t>
  </si>
  <si>
    <t>Servicios Técnicos en el Departamento de Planificación</t>
  </si>
  <si>
    <t>Jefe Departamento de Planificación</t>
  </si>
  <si>
    <t>Servicios Profesionales en Asesoría Jurídica</t>
  </si>
  <si>
    <t>Servicios Técnicos en Asesoría Jurídica</t>
  </si>
  <si>
    <t>Kandy Bessybel Hernandez Lopez de Trinidad</t>
  </si>
  <si>
    <t>Oscar Guillermo Sierra Pacay</t>
  </si>
  <si>
    <t>Ludwing Alejandro Ximin Lopez</t>
  </si>
  <si>
    <t>Frencisco Lancerio Ramirez</t>
  </si>
  <si>
    <t>Director Ejecutivo IV</t>
  </si>
  <si>
    <t>Subdirector Ejecutivo III</t>
  </si>
  <si>
    <t>100-2022-029-UCEE</t>
  </si>
  <si>
    <t>101-2022-029-UCEE</t>
  </si>
  <si>
    <t>102-2022-029-UCEE</t>
  </si>
  <si>
    <t>103-2022-029-UCEE</t>
  </si>
  <si>
    <t>104-2022-029-UCEE</t>
  </si>
  <si>
    <t>105-2022-029-UCEE</t>
  </si>
  <si>
    <t>106-2022-029-UCEE</t>
  </si>
  <si>
    <t>107-2022-029-UCEE</t>
  </si>
  <si>
    <t>108-2022-029-UCEE</t>
  </si>
  <si>
    <t>109-2022-029-UCEE</t>
  </si>
  <si>
    <t>110-2022-029-UCEE</t>
  </si>
  <si>
    <t>111-2022-029-UCEE</t>
  </si>
  <si>
    <t>112-2022-029-UCEE</t>
  </si>
  <si>
    <t>113-2022-029-UCEE</t>
  </si>
  <si>
    <t>114-2022-029-UCEE</t>
  </si>
  <si>
    <t>115-2022-029-UCEE</t>
  </si>
  <si>
    <t>116-2022-029-UCEE</t>
  </si>
  <si>
    <t>117-2022-029-UCEE</t>
  </si>
  <si>
    <t>118-2022-029-UCEE</t>
  </si>
  <si>
    <t>119-2022-029-UCEE</t>
  </si>
  <si>
    <t>120-2022-029-UCEE</t>
  </si>
  <si>
    <t>121-2022-029-UCEE</t>
  </si>
  <si>
    <t>122-2022-029-UCEE</t>
  </si>
  <si>
    <t>123-2022-029-UCEE</t>
  </si>
  <si>
    <t>124-2022-029-UCEE</t>
  </si>
  <si>
    <t>125-2022-029-UCEE</t>
  </si>
  <si>
    <t>126-2022-029-UCEE</t>
  </si>
  <si>
    <t>127-2022-029-UCEE</t>
  </si>
  <si>
    <t>128-2022-029-UCEE</t>
  </si>
  <si>
    <t>129-2022-029-UCEE</t>
  </si>
  <si>
    <t>130-2022-029-UCEE</t>
  </si>
  <si>
    <t>131-2022-029-UCEE</t>
  </si>
  <si>
    <t>132-2022-029-UCEE</t>
  </si>
  <si>
    <t>133-2022-029-UCEE</t>
  </si>
  <si>
    <t>134-2022-029-UCEE</t>
  </si>
  <si>
    <t>135-2022-029-UCEE</t>
  </si>
  <si>
    <t>136-2022-029-UCEE</t>
  </si>
  <si>
    <t>137-2022-029-UCEE</t>
  </si>
  <si>
    <t>138-2022-029-UCEE</t>
  </si>
  <si>
    <t>139-2022-029-UCEE</t>
  </si>
  <si>
    <t>140-2022-029-UCEE</t>
  </si>
  <si>
    <t>141-2022-029-UCEE</t>
  </si>
  <si>
    <t>142-2022-029-UCEE</t>
  </si>
  <si>
    <t>143-2022-029-UCEE</t>
  </si>
  <si>
    <t>144-2022-029-UCEE</t>
  </si>
  <si>
    <t>145-2022-029-UCEE</t>
  </si>
  <si>
    <t>146-2022-029-UCEE</t>
  </si>
  <si>
    <t>147-2022-029-UCEE</t>
  </si>
  <si>
    <t>148-2022-029-UCEE</t>
  </si>
  <si>
    <t>149-2022-029-UCEE</t>
  </si>
  <si>
    <t>150-2022-029-UCEE</t>
  </si>
  <si>
    <t>151-2022-029-UCEE</t>
  </si>
  <si>
    <t>152-2022-029-UCEE</t>
  </si>
  <si>
    <t>153-2022-029-UCEE</t>
  </si>
  <si>
    <t>154-2022-029-UCEE</t>
  </si>
  <si>
    <t>155-2022-029-UCEE</t>
  </si>
  <si>
    <t>156-2022-029-UCEE</t>
  </si>
  <si>
    <t>157-2022-029-UCEE</t>
  </si>
  <si>
    <t>158-2022-029-UCEE</t>
  </si>
  <si>
    <t>159-2022-029-UCEE</t>
  </si>
  <si>
    <t>160-2022-029-UCEE</t>
  </si>
  <si>
    <t>161-2022-029-UCEE</t>
  </si>
  <si>
    <t>162-2022-029-UCEE</t>
  </si>
  <si>
    <t>163-2022-029-UCEE</t>
  </si>
  <si>
    <t>164-2022-029-UCEE</t>
  </si>
  <si>
    <t>165-2022-029-UCEE</t>
  </si>
  <si>
    <t>166-2022-029-UCEE</t>
  </si>
  <si>
    <t>167-2022-029-UCEE</t>
  </si>
  <si>
    <t>168-2022-029-UCEE</t>
  </si>
  <si>
    <t>169-2022-029-UCEE</t>
  </si>
  <si>
    <t>170-2022-029-UCEE</t>
  </si>
  <si>
    <t>171-2022-029-UCEE</t>
  </si>
  <si>
    <t>172-2022-029-UCEE</t>
  </si>
  <si>
    <t>174-2022-029-UCEE</t>
  </si>
  <si>
    <t>175-2022-029-UCEE</t>
  </si>
  <si>
    <t>176-2022-029-UCEE</t>
  </si>
  <si>
    <t>178-2022-029-UCEE</t>
  </si>
  <si>
    <t>179-2022-029-UCEE</t>
  </si>
  <si>
    <t>181-2022-029-UCEE</t>
  </si>
  <si>
    <t>183-2022-029-UCEE</t>
  </si>
  <si>
    <t>184-2022-029-UCEE</t>
  </si>
  <si>
    <t>185-2022-029-UCEE</t>
  </si>
  <si>
    <t>186-2022-029-UCEE</t>
  </si>
  <si>
    <t>187-2022-029-UCEE</t>
  </si>
  <si>
    <t>188-2022-029-UCEE</t>
  </si>
  <si>
    <t>189-2022-029-UCEE</t>
  </si>
  <si>
    <t>190-2022-029-UCEE</t>
  </si>
  <si>
    <t>191-2022-029-UCEE</t>
  </si>
  <si>
    <t>192-2022-029-UCEE</t>
  </si>
  <si>
    <t>193-2022-029-UCEE</t>
  </si>
  <si>
    <t>Flor de María Torres Alfaro</t>
  </si>
  <si>
    <t>Andrea Herminia Morales Ortíz</t>
  </si>
  <si>
    <t>Heberth Ivan Juárez Recinos</t>
  </si>
  <si>
    <t>Darlin Yaneli Argueta Ralón</t>
  </si>
  <si>
    <t>Edelma Yolanda de León Sánchez de Leal</t>
  </si>
  <si>
    <t>María Eugenia Chinchilla Gamboa</t>
  </si>
  <si>
    <t>Eugenia Beatriz Bracamonte Ralón</t>
  </si>
  <si>
    <t>Augusto Josue Hernandez Gramajo</t>
  </si>
  <si>
    <t>Naydelyn Mariaisis Montoya Lopez</t>
  </si>
  <si>
    <t>Soporte Técnico</t>
  </si>
  <si>
    <t>196-2022-029-UCEE</t>
  </si>
  <si>
    <t>Maria Magdalena Martinez Interiano</t>
  </si>
  <si>
    <t>Diego Daniel Morales Aguirre</t>
  </si>
  <si>
    <t>Maricarmen Elizabeth Escobar Guerrero</t>
  </si>
  <si>
    <t>Consultoria</t>
  </si>
  <si>
    <t>Edgar Rolando Ríos Gallardo</t>
  </si>
  <si>
    <t>Dorian René Gómez González</t>
  </si>
  <si>
    <t>Claudia Lorena del Valle Montes</t>
  </si>
  <si>
    <t>Edi manolo Fuentes Patzán</t>
  </si>
  <si>
    <t>Luis Roberto Coutiño Mendizabal</t>
  </si>
  <si>
    <t>Samuel Arnoldo Gómez González</t>
  </si>
  <si>
    <t>Samuel Herbert Tánchez Barrera</t>
  </si>
  <si>
    <t>Elmer Daniel Garcìa Muralles</t>
  </si>
  <si>
    <t>Felix Alan Douglas Aguilar carrera</t>
  </si>
  <si>
    <t>Ingrid Nohemí Morales Carías</t>
  </si>
  <si>
    <t>Brayan Josue Luna Zuñiga</t>
  </si>
  <si>
    <t>Fernando Rafael Monterroso Najera</t>
  </si>
  <si>
    <t>725301K</t>
  </si>
  <si>
    <t>ACTA-3-2022-UCEE</t>
  </si>
  <si>
    <t>ACTA-4-2022-UCEE</t>
  </si>
  <si>
    <t>ACTA-5-2022-UCEE</t>
  </si>
  <si>
    <t>ACTA-6-2022-UCEE</t>
  </si>
  <si>
    <t>ACTA-7-2022-UCEE</t>
  </si>
  <si>
    <t>ACTA-8-2022-UCEE</t>
  </si>
  <si>
    <t>ACTA-9-2022-UCEE</t>
  </si>
  <si>
    <t>ACTA-11-2022-UCEE</t>
  </si>
  <si>
    <t>ACTA-12-2022-UCEE</t>
  </si>
  <si>
    <t>ACTA-13-2022-UCEE</t>
  </si>
  <si>
    <t>ACTA16-2022-UCEE</t>
  </si>
  <si>
    <t>ACTA-17-2022-UCEE</t>
  </si>
  <si>
    <t>ACTA-18-2022-UCEE</t>
  </si>
  <si>
    <t>ACTA-19-2022-UCEE</t>
  </si>
  <si>
    <t>PERSONAL BAJO RENGLÓN 011 DURANTE EL MES DE agosto</t>
  </si>
  <si>
    <t>PERSONAL BAJO RENGLÓN 022 DURANTE EL MES DE AGOSTO</t>
  </si>
  <si>
    <t>PERSONAL BAJO RENGLÓN 021 DURANTE EL MES DE AGOSTO</t>
  </si>
  <si>
    <t>PERSONAL BAJO RENGLÓN 031 DURANTE EL MES DE AGOSTO</t>
  </si>
  <si>
    <t>PERSONAL BAJO RENGLÓN 029 DURANTE EL MES DE AGOSTO</t>
  </si>
  <si>
    <t>PERSONAL BAJO RENGLÓN 011 DURANTE EL MES DE AGOSTO</t>
  </si>
  <si>
    <t>PERSONAL SUBGRUPO 18 DURANTE EL MES DE AGOSTO</t>
  </si>
  <si>
    <t>Rony Danilo González Torres</t>
  </si>
  <si>
    <t>211-2022-029-UCEE</t>
  </si>
  <si>
    <t>203-2022-029-UCEE</t>
  </si>
  <si>
    <t>Rodolfo Oscar Méndez Sapper</t>
  </si>
  <si>
    <t>Carlos Alexander Rivera Girón</t>
  </si>
  <si>
    <t>Amilcar Anibal Barillas Barrios</t>
  </si>
  <si>
    <t>212-2022-029-UCEE</t>
  </si>
  <si>
    <t>234-2022-029-UCEE</t>
  </si>
  <si>
    <t>236-2022-029-UCEE</t>
  </si>
  <si>
    <t>466578-3</t>
  </si>
  <si>
    <t>Jose Enrique Pérez De León</t>
  </si>
  <si>
    <t>Daniel Esaú López Hernández</t>
  </si>
  <si>
    <t>Genaro Santiago Umul Tiguilá</t>
  </si>
  <si>
    <t>Rocío Mishell García Alvarez</t>
  </si>
  <si>
    <t>Cesar Rolando Cun Casuy</t>
  </si>
  <si>
    <t>Byron Eduardo Reyes Alvarez</t>
  </si>
  <si>
    <t>Juan Miguel Ruiz Samayoa</t>
  </si>
  <si>
    <t>ACTA-21-2022-UCEE</t>
  </si>
  <si>
    <t>ACTA-22-2022-UCEE</t>
  </si>
  <si>
    <t>ACTA-23-2022-UCEE</t>
  </si>
  <si>
    <t>ACTA-24-2022-UCEE</t>
  </si>
  <si>
    <t>ACTA-25-2022-UCEE</t>
  </si>
  <si>
    <t xml:space="preserve"> </t>
  </si>
  <si>
    <t>208-2022-029-UCEE</t>
  </si>
  <si>
    <t>Johana Betsaida Yach Moreno</t>
  </si>
  <si>
    <t>Darlin Yaneli Argueta Cristobal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</si>
</sst>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_-&quot;Q&quot;* #,##0.00_-;\-&quot;Q&quot;* #,##0.00_-;_-&quot;Q&quot;* &quot;-&quot;??_-;_-@_-"/>
    <numFmt numFmtId="165" formatCode="_-[$Q-100A]* #,##0.00_-;\-[$Q-100A]* #,##0.00_-;_-[$Q-100A]* &quot;-&quot;??_-;_-@_-"/>
    <numFmt numFmtId="166" formatCode="&quot;Q&quot;#,##0.00"/>
    <numFmt numFmtId="167" formatCode="[$Q-100A]#,##0.00;\-[$Q-100A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15">
    <xf numFmtId="0" fontId="0" fillId="0" borderId="0" xfId="0"/>
    <xf numFmtId="0" fontId="4" fillId="3" borderId="2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49" fontId="0" fillId="0" borderId="1" xfId="0" applyNumberFormat="1" applyFill="1" applyBorder="1" applyAlignment="1">
      <alignment horizontal="center"/>
    </xf>
    <xf numFmtId="165" fontId="0" fillId="0" borderId="1" xfId="1" applyNumberFormat="1" applyFont="1" applyFill="1" applyBorder="1"/>
    <xf numFmtId="0" fontId="5" fillId="0" borderId="1" xfId="0" applyFont="1" applyFill="1" applyBorder="1" applyAlignment="1">
      <alignment horizontal="left" vertical="center"/>
    </xf>
    <xf numFmtId="0" fontId="4" fillId="2" borderId="1" xfId="3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49" fontId="0" fillId="4" borderId="1" xfId="0" applyNumberFormat="1" applyFill="1" applyBorder="1" applyAlignment="1">
      <alignment horizontal="center"/>
    </xf>
    <xf numFmtId="165" fontId="0" fillId="4" borderId="1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5" xfId="0" applyFill="1" applyBorder="1" applyAlignment="1">
      <alignment vertical="top"/>
    </xf>
    <xf numFmtId="0" fontId="0" fillId="0" borderId="1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/>
    <xf numFmtId="44" fontId="0" fillId="0" borderId="1" xfId="0" applyNumberFormat="1" applyBorder="1"/>
    <xf numFmtId="44" fontId="0" fillId="0" borderId="1" xfId="2" applyFont="1" applyBorder="1"/>
    <xf numFmtId="164" fontId="0" fillId="0" borderId="8" xfId="0" applyNumberFormat="1" applyBorder="1" applyAlignment="1">
      <alignment vertical="top"/>
    </xf>
    <xf numFmtId="164" fontId="0" fillId="0" borderId="9" xfId="0" applyNumberFormat="1" applyBorder="1" applyAlignment="1">
      <alignment vertical="top"/>
    </xf>
    <xf numFmtId="44" fontId="0" fillId="0" borderId="6" xfId="0" applyNumberFormat="1" applyBorder="1"/>
    <xf numFmtId="166" fontId="0" fillId="0" borderId="1" xfId="0" applyNumberFormat="1" applyFill="1" applyBorder="1" applyAlignment="1">
      <alignment horizontal="center"/>
    </xf>
    <xf numFmtId="0" fontId="9" fillId="3" borderId="2" xfId="3" applyFont="1" applyFill="1" applyBorder="1" applyAlignment="1">
      <alignment horizontal="center" vertical="center" wrapText="1"/>
    </xf>
    <xf numFmtId="0" fontId="4" fillId="5" borderId="1" xfId="3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left"/>
    </xf>
    <xf numFmtId="0" fontId="3" fillId="4" borderId="6" xfId="0" applyFont="1" applyFill="1" applyBorder="1"/>
    <xf numFmtId="49" fontId="0" fillId="4" borderId="6" xfId="0" applyNumberFormat="1" applyFill="1" applyBorder="1" applyAlignment="1">
      <alignment horizontal="center"/>
    </xf>
    <xf numFmtId="165" fontId="0" fillId="4" borderId="6" xfId="1" applyNumberFormat="1" applyFont="1" applyFill="1" applyBorder="1"/>
    <xf numFmtId="166" fontId="0" fillId="0" borderId="1" xfId="0" applyNumberFormat="1" applyBorder="1"/>
    <xf numFmtId="167" fontId="0" fillId="4" borderId="1" xfId="1" applyNumberFormat="1" applyFont="1" applyFill="1" applyBorder="1" applyAlignment="1">
      <alignment horizontal="center"/>
    </xf>
    <xf numFmtId="167" fontId="0" fillId="4" borderId="1" xfId="1" applyNumberFormat="1" applyFont="1" applyFill="1" applyBorder="1"/>
    <xf numFmtId="0" fontId="7" fillId="0" borderId="0" xfId="0" applyFont="1" applyFill="1" applyBorder="1" applyAlignment="1">
      <alignment vertical="top"/>
    </xf>
    <xf numFmtId="49" fontId="0" fillId="0" borderId="0" xfId="0" applyNumberFormat="1" applyFill="1" applyBorder="1" applyAlignment="1">
      <alignment horizontal="center"/>
    </xf>
    <xf numFmtId="44" fontId="0" fillId="0" borderId="0" xfId="2" applyFont="1" applyFill="1" applyBorder="1"/>
    <xf numFmtId="164" fontId="0" fillId="0" borderId="0" xfId="0" applyNumberFormat="1"/>
    <xf numFmtId="0" fontId="7" fillId="0" borderId="0" xfId="0" applyFont="1" applyBorder="1" applyAlignment="1">
      <alignment horizontal="center" vertical="top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 vertical="top"/>
    </xf>
    <xf numFmtId="165" fontId="0" fillId="0" borderId="1" xfId="0" applyNumberFormat="1" applyFill="1" applyBorder="1" applyAlignment="1">
      <alignment horizontal="center"/>
    </xf>
    <xf numFmtId="44" fontId="0" fillId="0" borderId="1" xfId="2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0" fontId="3" fillId="4" borderId="0" xfId="0" applyFont="1" applyFill="1" applyBorder="1"/>
    <xf numFmtId="0" fontId="6" fillId="2" borderId="1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0" fillId="0" borderId="0" xfId="0" applyBorder="1"/>
    <xf numFmtId="0" fontId="0" fillId="0" borderId="1" xfId="0" applyFill="1" applyBorder="1"/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vertical="top"/>
    </xf>
    <xf numFmtId="44" fontId="0" fillId="0" borderId="0" xfId="0" applyNumberFormat="1" applyBorder="1"/>
    <xf numFmtId="0" fontId="0" fillId="0" borderId="13" xfId="0" applyBorder="1" applyAlignment="1">
      <alignment horizontal="left"/>
    </xf>
    <xf numFmtId="0" fontId="6" fillId="2" borderId="14" xfId="0" applyFont="1" applyFill="1" applyBorder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164" fontId="0" fillId="0" borderId="9" xfId="0" applyNumberFormat="1" applyFill="1" applyBorder="1" applyAlignment="1">
      <alignment vertical="top"/>
    </xf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/>
    </xf>
    <xf numFmtId="49" fontId="0" fillId="0" borderId="9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7" fillId="0" borderId="9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49" fontId="0" fillId="0" borderId="1" xfId="0" applyNumberForma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0" fillId="0" borderId="13" xfId="0" applyBorder="1" applyAlignment="1">
      <alignment horizontal="left"/>
    </xf>
    <xf numFmtId="0" fontId="4" fillId="5" borderId="1" xfId="3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7" fontId="0" fillId="4" borderId="1" xfId="1" applyNumberFormat="1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2</xdr:col>
      <xdr:colOff>215404</xdr:colOff>
      <xdr:row>3</xdr:row>
      <xdr:rowOff>152400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0</xdr:row>
      <xdr:rowOff>57150</xdr:rowOff>
    </xdr:from>
    <xdr:to>
      <xdr:col>12</xdr:col>
      <xdr:colOff>764102</xdr:colOff>
      <xdr:row>4</xdr:row>
      <xdr:rowOff>142875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5575" y="57150"/>
          <a:ext cx="716477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8283</xdr:rowOff>
    </xdr:from>
    <xdr:to>
      <xdr:col>2</xdr:col>
      <xdr:colOff>186829</xdr:colOff>
      <xdr:row>4</xdr:row>
      <xdr:rowOff>107261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52" y="207066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9</xdr:col>
      <xdr:colOff>149087</xdr:colOff>
      <xdr:row>0</xdr:row>
      <xdr:rowOff>99391</xdr:rowOff>
    </xdr:from>
    <xdr:to>
      <xdr:col>9</xdr:col>
      <xdr:colOff>805606</xdr:colOff>
      <xdr:row>4</xdr:row>
      <xdr:rowOff>115957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7565" y="99391"/>
          <a:ext cx="656519" cy="8116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104775</xdr:rowOff>
    </xdr:from>
    <xdr:to>
      <xdr:col>2</xdr:col>
      <xdr:colOff>167779</xdr:colOff>
      <xdr:row>4</xdr:row>
      <xdr:rowOff>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04775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0</xdr:row>
      <xdr:rowOff>0</xdr:rowOff>
    </xdr:from>
    <xdr:to>
      <xdr:col>9</xdr:col>
      <xdr:colOff>718298</xdr:colOff>
      <xdr:row>4</xdr:row>
      <xdr:rowOff>76200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0"/>
          <a:ext cx="708773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180975</xdr:rowOff>
    </xdr:from>
    <xdr:to>
      <xdr:col>2</xdr:col>
      <xdr:colOff>672604</xdr:colOff>
      <xdr:row>4</xdr:row>
      <xdr:rowOff>76200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80975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0</xdr:row>
      <xdr:rowOff>47625</xdr:rowOff>
    </xdr:from>
    <xdr:to>
      <xdr:col>8</xdr:col>
      <xdr:colOff>843944</xdr:colOff>
      <xdr:row>4</xdr:row>
      <xdr:rowOff>114300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47625"/>
          <a:ext cx="701069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9525</xdr:rowOff>
    </xdr:from>
    <xdr:to>
      <xdr:col>2</xdr:col>
      <xdr:colOff>866775</xdr:colOff>
      <xdr:row>4</xdr:row>
      <xdr:rowOff>102884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9525"/>
          <a:ext cx="1219200" cy="89345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770405</xdr:colOff>
      <xdr:row>4</xdr:row>
      <xdr:rowOff>152400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1425" y="0"/>
          <a:ext cx="770405" cy="952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2</xdr:col>
      <xdr:colOff>302490</xdr:colOff>
      <xdr:row>3</xdr:row>
      <xdr:rowOff>123825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0</xdr:row>
      <xdr:rowOff>57150</xdr:rowOff>
    </xdr:from>
    <xdr:to>
      <xdr:col>12</xdr:col>
      <xdr:colOff>764102</xdr:colOff>
      <xdr:row>4</xdr:row>
      <xdr:rowOff>104775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57150"/>
          <a:ext cx="716477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4"/>
  <sheetViews>
    <sheetView workbookViewId="0">
      <selection activeCell="B5" sqref="B5:M5"/>
    </sheetView>
  </sheetViews>
  <sheetFormatPr baseColWidth="10" defaultRowHeight="15" x14ac:dyDescent="0.25"/>
  <cols>
    <col min="3" max="3" width="32.140625" bestFit="1" customWidth="1"/>
    <col min="4" max="4" width="30.42578125" bestFit="1" customWidth="1"/>
    <col min="6" max="6" width="12" bestFit="1" customWidth="1"/>
    <col min="12" max="12" width="13.140625" customWidth="1"/>
    <col min="13" max="13" width="12" bestFit="1" customWidth="1"/>
  </cols>
  <sheetData>
    <row r="1" spans="2:13" ht="15.75" customHeight="1" x14ac:dyDescent="0.25">
      <c r="B1" s="84" t="s">
        <v>171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2:13" ht="15.75" customHeight="1" x14ac:dyDescent="0.25">
      <c r="B2" s="84" t="s">
        <v>191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2:13" ht="15.75" x14ac:dyDescent="0.25">
      <c r="B3" s="84" t="s">
        <v>192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2:13" ht="15.75" x14ac:dyDescent="0.25">
      <c r="B4" s="84" t="s">
        <v>340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2:13" ht="17.25" customHeight="1" x14ac:dyDescent="0.25">
      <c r="B5" s="83" t="s">
        <v>190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2:13" ht="27.7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2:13" x14ac:dyDescent="0.25">
      <c r="B7" s="82" t="s">
        <v>0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2:13" ht="25.5" x14ac:dyDescent="0.25">
      <c r="B8" s="1" t="s">
        <v>1</v>
      </c>
      <c r="C8" s="1" t="s">
        <v>2</v>
      </c>
      <c r="D8" s="1" t="s">
        <v>3</v>
      </c>
      <c r="E8" s="1" t="s">
        <v>4</v>
      </c>
      <c r="F8" s="1" t="s">
        <v>177</v>
      </c>
      <c r="G8" s="1" t="s">
        <v>179</v>
      </c>
      <c r="H8" s="1" t="s">
        <v>172</v>
      </c>
      <c r="I8" s="1" t="s">
        <v>173</v>
      </c>
      <c r="J8" s="1" t="s">
        <v>175</v>
      </c>
      <c r="K8" s="1" t="s">
        <v>176</v>
      </c>
      <c r="L8" s="34" t="s">
        <v>178</v>
      </c>
      <c r="M8" s="1" t="s">
        <v>5</v>
      </c>
    </row>
    <row r="9" spans="2:13" x14ac:dyDescent="0.25">
      <c r="B9" s="2">
        <v>1</v>
      </c>
      <c r="C9" s="3" t="s">
        <v>6</v>
      </c>
      <c r="D9" s="4" t="s">
        <v>7</v>
      </c>
      <c r="E9" s="5" t="s">
        <v>8</v>
      </c>
      <c r="F9" s="55">
        <v>3987</v>
      </c>
      <c r="G9" s="55"/>
      <c r="H9" s="55">
        <v>375</v>
      </c>
      <c r="I9" s="55">
        <v>1700</v>
      </c>
      <c r="J9" s="55">
        <v>250</v>
      </c>
      <c r="K9" s="56">
        <v>300</v>
      </c>
      <c r="L9" s="55"/>
      <c r="M9" s="6">
        <f>F9+H9+I9+J9+K9</f>
        <v>6612</v>
      </c>
    </row>
    <row r="10" spans="2:13" x14ac:dyDescent="0.25">
      <c r="B10" s="2">
        <v>2</v>
      </c>
      <c r="C10" s="3" t="s">
        <v>9</v>
      </c>
      <c r="D10" s="4" t="s">
        <v>199</v>
      </c>
      <c r="E10" s="5" t="s">
        <v>8</v>
      </c>
      <c r="F10" s="55">
        <v>3987</v>
      </c>
      <c r="G10" s="55"/>
      <c r="H10" s="55">
        <v>375</v>
      </c>
      <c r="I10" s="55">
        <v>900</v>
      </c>
      <c r="J10" s="55">
        <v>250</v>
      </c>
      <c r="K10" s="56">
        <v>300</v>
      </c>
      <c r="L10" s="55"/>
      <c r="M10" s="6">
        <f t="shared" ref="M10" si="0">F10+H10+I10+J10+K10</f>
        <v>5812</v>
      </c>
    </row>
    <row r="11" spans="2:13" x14ac:dyDescent="0.25">
      <c r="B11" s="2">
        <v>3</v>
      </c>
      <c r="C11" s="3" t="s">
        <v>10</v>
      </c>
      <c r="D11" s="4" t="s">
        <v>11</v>
      </c>
      <c r="E11" s="5" t="s">
        <v>8</v>
      </c>
      <c r="F11" s="55">
        <v>3757</v>
      </c>
      <c r="G11" s="55"/>
      <c r="H11" s="55"/>
      <c r="I11" s="55">
        <v>1700</v>
      </c>
      <c r="J11" s="55">
        <v>250</v>
      </c>
      <c r="K11" s="56">
        <v>300</v>
      </c>
      <c r="L11" s="55">
        <v>2150</v>
      </c>
      <c r="M11" s="6">
        <f>F11+H11+I11+J11+K11+L11</f>
        <v>8157</v>
      </c>
    </row>
    <row r="12" spans="2:13" x14ac:dyDescent="0.25">
      <c r="B12" s="2">
        <v>4</v>
      </c>
      <c r="C12" s="3" t="s">
        <v>193</v>
      </c>
      <c r="D12" s="4" t="s">
        <v>12</v>
      </c>
      <c r="E12" s="5" t="s">
        <v>8</v>
      </c>
      <c r="F12" s="55">
        <v>2604</v>
      </c>
      <c r="G12" s="55">
        <v>75</v>
      </c>
      <c r="H12" s="55"/>
      <c r="I12" s="55">
        <v>1500</v>
      </c>
      <c r="J12" s="55">
        <v>250</v>
      </c>
      <c r="K12" s="56">
        <v>300</v>
      </c>
      <c r="L12" s="55">
        <v>2000</v>
      </c>
      <c r="M12" s="6">
        <f>F12+G12+H12+I12+J12+K12+L12</f>
        <v>6729</v>
      </c>
    </row>
    <row r="13" spans="2:13" x14ac:dyDescent="0.25">
      <c r="B13" s="2">
        <v>5</v>
      </c>
      <c r="C13" s="7" t="s">
        <v>13</v>
      </c>
      <c r="D13" s="4" t="s">
        <v>14</v>
      </c>
      <c r="E13" s="5" t="s">
        <v>8</v>
      </c>
      <c r="F13" s="55">
        <v>10949</v>
      </c>
      <c r="G13" s="55"/>
      <c r="H13" s="55">
        <v>375</v>
      </c>
      <c r="I13" s="55">
        <v>1000</v>
      </c>
      <c r="J13" s="55">
        <v>250</v>
      </c>
      <c r="K13" s="56">
        <v>300</v>
      </c>
      <c r="L13" s="33"/>
      <c r="M13" s="6">
        <f>F13+H13+I13+J13+K13</f>
        <v>12874</v>
      </c>
    </row>
    <row r="14" spans="2:13" x14ac:dyDescent="0.25">
      <c r="B14" s="2">
        <v>6</v>
      </c>
      <c r="C14" s="7" t="s">
        <v>15</v>
      </c>
      <c r="D14" s="4" t="s">
        <v>16</v>
      </c>
      <c r="E14" s="5" t="s">
        <v>8</v>
      </c>
      <c r="F14" s="55">
        <v>8996</v>
      </c>
      <c r="G14" s="55"/>
      <c r="H14" s="55"/>
      <c r="I14" s="55">
        <v>1000</v>
      </c>
      <c r="J14" s="55">
        <v>250</v>
      </c>
      <c r="K14" s="56">
        <v>300</v>
      </c>
      <c r="L14" s="33"/>
      <c r="M14" s="6">
        <f>F14+H14+I14+J14+K14</f>
        <v>10546</v>
      </c>
    </row>
  </sheetData>
  <mergeCells count="6">
    <mergeCell ref="B7:M7"/>
    <mergeCell ref="B5:M5"/>
    <mergeCell ref="B1:M1"/>
    <mergeCell ref="B2:M2"/>
    <mergeCell ref="B3:M3"/>
    <mergeCell ref="B4:M4"/>
  </mergeCells>
  <pageMargins left="0.51181102362204722" right="1.299212598425197" top="1.3385826771653544" bottom="0.74803149606299213" header="0.31496062992125984" footer="0.31496062992125984"/>
  <pageSetup scale="61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"/>
  <sheetViews>
    <sheetView zoomScale="115" zoomScaleNormal="115" workbookViewId="0">
      <selection activeCell="B8" sqref="B8"/>
    </sheetView>
  </sheetViews>
  <sheetFormatPr baseColWidth="10" defaultRowHeight="15" x14ac:dyDescent="0.25"/>
  <cols>
    <col min="1" max="1" width="8.140625" customWidth="1"/>
    <col min="3" max="3" width="49.42578125" bestFit="1" customWidth="1"/>
    <col min="4" max="4" width="37.5703125" customWidth="1"/>
    <col min="10" max="10" width="12.5703125" bestFit="1" customWidth="1"/>
  </cols>
  <sheetData>
    <row r="1" spans="2:13" ht="15.75" x14ac:dyDescent="0.25">
      <c r="B1" s="85" t="s">
        <v>171</v>
      </c>
      <c r="C1" s="85"/>
      <c r="D1" s="85"/>
      <c r="E1" s="85"/>
      <c r="F1" s="85"/>
      <c r="G1" s="85"/>
      <c r="H1" s="85"/>
      <c r="I1" s="85"/>
      <c r="J1" s="85"/>
    </row>
    <row r="2" spans="2:13" ht="15.75" x14ac:dyDescent="0.25">
      <c r="B2" s="85" t="s">
        <v>191</v>
      </c>
      <c r="C2" s="85"/>
      <c r="D2" s="85"/>
      <c r="E2" s="85"/>
      <c r="F2" s="85"/>
      <c r="G2" s="85"/>
      <c r="H2" s="85"/>
      <c r="I2" s="85"/>
      <c r="J2" s="85"/>
    </row>
    <row r="3" spans="2:13" ht="15.75" x14ac:dyDescent="0.25">
      <c r="B3" s="85" t="s">
        <v>192</v>
      </c>
      <c r="C3" s="85"/>
      <c r="D3" s="85"/>
      <c r="E3" s="85"/>
      <c r="F3" s="85"/>
      <c r="G3" s="85"/>
      <c r="H3" s="85"/>
      <c r="I3" s="85"/>
      <c r="J3" s="85"/>
    </row>
    <row r="4" spans="2:13" ht="15.75" x14ac:dyDescent="0.25">
      <c r="B4" s="85" t="s">
        <v>342</v>
      </c>
      <c r="C4" s="85"/>
      <c r="D4" s="85"/>
      <c r="E4" s="85"/>
      <c r="F4" s="85"/>
      <c r="G4" s="85"/>
      <c r="H4" s="85"/>
      <c r="I4" s="85"/>
      <c r="J4" s="85"/>
    </row>
    <row r="5" spans="2:13" ht="25.5" customHeight="1" x14ac:dyDescent="0.25">
      <c r="B5" s="83" t="s">
        <v>190</v>
      </c>
      <c r="C5" s="83"/>
      <c r="D5" s="83"/>
      <c r="E5" s="83"/>
      <c r="F5" s="83"/>
      <c r="G5" s="83"/>
      <c r="H5" s="83"/>
      <c r="I5" s="83"/>
      <c r="J5" s="83"/>
      <c r="K5" s="52"/>
      <c r="L5" s="52"/>
      <c r="M5" s="52"/>
    </row>
    <row r="6" spans="2:13" ht="25.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2"/>
      <c r="L6" s="52"/>
      <c r="M6" s="52"/>
    </row>
    <row r="7" spans="2:13" ht="25.5" x14ac:dyDescent="0.25">
      <c r="B7" s="8" t="s">
        <v>1</v>
      </c>
      <c r="C7" s="8" t="s">
        <v>2</v>
      </c>
      <c r="D7" s="8" t="s">
        <v>17</v>
      </c>
      <c r="E7" s="8" t="s">
        <v>4</v>
      </c>
      <c r="F7" s="8" t="s">
        <v>177</v>
      </c>
      <c r="G7" s="8" t="s">
        <v>174</v>
      </c>
      <c r="H7" s="8" t="s">
        <v>181</v>
      </c>
      <c r="I7" s="8" t="s">
        <v>176</v>
      </c>
      <c r="J7" s="8" t="s">
        <v>5</v>
      </c>
    </row>
    <row r="8" spans="2:13" x14ac:dyDescent="0.25">
      <c r="B8" s="9">
        <v>1</v>
      </c>
      <c r="C8" s="10" t="s">
        <v>202</v>
      </c>
      <c r="D8" s="11" t="s">
        <v>180</v>
      </c>
      <c r="E8" s="12" t="s">
        <v>170</v>
      </c>
      <c r="F8" s="42">
        <v>2152</v>
      </c>
      <c r="G8" s="42">
        <v>250</v>
      </c>
      <c r="H8" s="42">
        <v>2000</v>
      </c>
      <c r="I8" s="42">
        <v>300</v>
      </c>
      <c r="J8" s="43">
        <f>F8+G8+H8+I8</f>
        <v>4702</v>
      </c>
    </row>
  </sheetData>
  <mergeCells count="5">
    <mergeCell ref="B5:J5"/>
    <mergeCell ref="B1:J1"/>
    <mergeCell ref="B2:J2"/>
    <mergeCell ref="B3:J3"/>
    <mergeCell ref="B4:J4"/>
  </mergeCells>
  <pageMargins left="0.51181102362204722" right="1.299212598425197" top="1.5354330708661419" bottom="0.74803149606299213" header="0.31496062992125984" footer="0.31496062992125984"/>
  <pageSetup scale="66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3"/>
  <sheetViews>
    <sheetView workbookViewId="0">
      <selection activeCell="B8" sqref="B8"/>
    </sheetView>
  </sheetViews>
  <sheetFormatPr baseColWidth="10" defaultRowHeight="15" x14ac:dyDescent="0.25"/>
  <cols>
    <col min="3" max="3" width="33.85546875" bestFit="1" customWidth="1"/>
    <col min="4" max="4" width="27.140625" bestFit="1" customWidth="1"/>
    <col min="6" max="6" width="12" bestFit="1" customWidth="1"/>
  </cols>
  <sheetData>
    <row r="1" spans="2:13" ht="15.75" customHeight="1" x14ac:dyDescent="0.25">
      <c r="B1" s="85" t="s">
        <v>171</v>
      </c>
      <c r="C1" s="85"/>
      <c r="D1" s="85"/>
      <c r="E1" s="85"/>
      <c r="F1" s="85"/>
      <c r="G1" s="85"/>
      <c r="H1" s="85"/>
      <c r="I1" s="85"/>
      <c r="J1" s="85"/>
    </row>
    <row r="2" spans="2:13" ht="15.75" customHeight="1" x14ac:dyDescent="0.25">
      <c r="B2" s="84" t="s">
        <v>191</v>
      </c>
      <c r="C2" s="84"/>
      <c r="D2" s="84"/>
      <c r="E2" s="84"/>
      <c r="F2" s="84"/>
      <c r="G2" s="84"/>
      <c r="H2" s="84"/>
      <c r="I2" s="84"/>
      <c r="J2" s="84"/>
    </row>
    <row r="3" spans="2:13" ht="15.75" x14ac:dyDescent="0.25">
      <c r="B3" s="84" t="s">
        <v>192</v>
      </c>
      <c r="C3" s="84"/>
      <c r="D3" s="84"/>
      <c r="E3" s="84"/>
      <c r="F3" s="84"/>
      <c r="G3" s="84"/>
      <c r="H3" s="84"/>
      <c r="I3" s="84"/>
      <c r="J3" s="84"/>
    </row>
    <row r="4" spans="2:13" ht="15.75" x14ac:dyDescent="0.25">
      <c r="B4" s="85" t="s">
        <v>341</v>
      </c>
      <c r="C4" s="85"/>
      <c r="D4" s="85"/>
      <c r="E4" s="85"/>
      <c r="F4" s="85"/>
      <c r="G4" s="85"/>
      <c r="H4" s="85"/>
      <c r="I4" s="85"/>
      <c r="J4" s="85"/>
    </row>
    <row r="5" spans="2:13" ht="26.25" customHeight="1" x14ac:dyDescent="0.25">
      <c r="B5" s="83" t="s">
        <v>190</v>
      </c>
      <c r="C5" s="83"/>
      <c r="D5" s="83"/>
      <c r="E5" s="83"/>
      <c r="F5" s="83"/>
      <c r="G5" s="83"/>
      <c r="H5" s="83"/>
      <c r="I5" s="83"/>
      <c r="J5" s="83"/>
      <c r="K5" s="52"/>
      <c r="L5" s="52"/>
      <c r="M5" s="52"/>
    </row>
    <row r="6" spans="2:13" ht="26.2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1"/>
      <c r="L6" s="51"/>
      <c r="M6" s="51"/>
    </row>
    <row r="7" spans="2:13" ht="25.5" x14ac:dyDescent="0.25">
      <c r="B7" s="35" t="s">
        <v>1</v>
      </c>
      <c r="C7" s="35" t="s">
        <v>2</v>
      </c>
      <c r="D7" s="35" t="s">
        <v>17</v>
      </c>
      <c r="E7" s="35" t="s">
        <v>4</v>
      </c>
      <c r="F7" s="35" t="s">
        <v>177</v>
      </c>
      <c r="G7" s="35" t="s">
        <v>172</v>
      </c>
      <c r="H7" s="35" t="s">
        <v>175</v>
      </c>
      <c r="I7" s="35" t="s">
        <v>176</v>
      </c>
      <c r="J7" s="35" t="s">
        <v>5</v>
      </c>
    </row>
    <row r="8" spans="2:13" x14ac:dyDescent="0.25">
      <c r="B8" s="36">
        <v>1</v>
      </c>
      <c r="C8" s="37" t="s">
        <v>203</v>
      </c>
      <c r="D8" s="38" t="s">
        <v>206</v>
      </c>
      <c r="E8" s="39" t="s">
        <v>18</v>
      </c>
      <c r="F8" s="40">
        <v>25000</v>
      </c>
      <c r="G8" s="41">
        <v>375</v>
      </c>
      <c r="H8" s="41">
        <v>250</v>
      </c>
      <c r="I8" s="41">
        <v>300</v>
      </c>
      <c r="J8" s="41">
        <f>F8+G8+H8+I8</f>
        <v>25925</v>
      </c>
    </row>
    <row r="9" spans="2:13" x14ac:dyDescent="0.25">
      <c r="B9" s="9">
        <v>2</v>
      </c>
      <c r="C9" s="10" t="s">
        <v>204</v>
      </c>
      <c r="D9" s="11" t="s">
        <v>207</v>
      </c>
      <c r="E9" s="12" t="s">
        <v>18</v>
      </c>
      <c r="F9" s="13">
        <v>9750</v>
      </c>
      <c r="G9" s="41">
        <v>375</v>
      </c>
      <c r="H9" s="41">
        <v>250</v>
      </c>
      <c r="I9" s="41">
        <v>300</v>
      </c>
      <c r="J9" s="41">
        <f t="shared" ref="J9:J10" si="0">F9+G9+H9+I9</f>
        <v>10675</v>
      </c>
    </row>
    <row r="10" spans="2:13" x14ac:dyDescent="0.25">
      <c r="B10" s="9">
        <v>3</v>
      </c>
      <c r="C10" s="10" t="s">
        <v>205</v>
      </c>
      <c r="D10" s="11" t="s">
        <v>207</v>
      </c>
      <c r="E10" s="12" t="s">
        <v>18</v>
      </c>
      <c r="F10" s="13">
        <v>9250</v>
      </c>
      <c r="G10" s="41">
        <v>375</v>
      </c>
      <c r="H10" s="41">
        <v>250</v>
      </c>
      <c r="I10" s="41">
        <v>300</v>
      </c>
      <c r="J10" s="41">
        <f t="shared" si="0"/>
        <v>10175</v>
      </c>
    </row>
    <row r="11" spans="2:13" x14ac:dyDescent="0.25">
      <c r="C11" s="57"/>
      <c r="D11" s="58"/>
    </row>
    <row r="12" spans="2:13" x14ac:dyDescent="0.25">
      <c r="C12" s="57"/>
      <c r="D12" s="58"/>
    </row>
    <row r="13" spans="2:13" x14ac:dyDescent="0.25">
      <c r="C13" s="57"/>
    </row>
  </sheetData>
  <mergeCells count="5">
    <mergeCell ref="B5:J5"/>
    <mergeCell ref="B1:J1"/>
    <mergeCell ref="B2:J2"/>
    <mergeCell ref="B3:J3"/>
    <mergeCell ref="B4:J4"/>
  </mergeCells>
  <printOptions horizontalCentered="1"/>
  <pageMargins left="0.51181102362204722" right="1.299212598425197" top="1.5354330708661419" bottom="0.74803149606299213" header="0.31496062992125984" footer="0.31496062992125984"/>
  <pageSetup scale="77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workbookViewId="0">
      <selection activeCell="D11" sqref="D11:E11"/>
    </sheetView>
  </sheetViews>
  <sheetFormatPr baseColWidth="10" defaultRowHeight="15" x14ac:dyDescent="0.25"/>
  <cols>
    <col min="1" max="1" width="4" customWidth="1"/>
    <col min="2" max="2" width="4.42578125" bestFit="1" customWidth="1"/>
    <col min="3" max="3" width="39.140625" bestFit="1" customWidth="1"/>
    <col min="4" max="4" width="21.85546875" customWidth="1"/>
    <col min="5" max="5" width="6.28515625" customWidth="1"/>
    <col min="6" max="6" width="14.7109375" bestFit="1" customWidth="1"/>
    <col min="7" max="7" width="9.42578125" bestFit="1" customWidth="1"/>
    <col min="8" max="8" width="14.42578125" customWidth="1"/>
    <col min="9" max="9" width="14.5703125" bestFit="1" customWidth="1"/>
    <col min="10" max="10" width="9.42578125" bestFit="1" customWidth="1"/>
    <col min="11" max="11" width="11" bestFit="1" customWidth="1"/>
    <col min="12" max="12" width="19.7109375" bestFit="1" customWidth="1"/>
  </cols>
  <sheetData>
    <row r="1" spans="2:13" ht="15.75" customHeight="1" x14ac:dyDescent="0.25">
      <c r="C1" s="85" t="s">
        <v>171</v>
      </c>
      <c r="D1" s="85"/>
      <c r="E1" s="85"/>
      <c r="F1" s="85"/>
      <c r="G1" s="85"/>
      <c r="H1" s="85"/>
    </row>
    <row r="2" spans="2:13" ht="15.75" customHeight="1" x14ac:dyDescent="0.25">
      <c r="C2" s="85" t="s">
        <v>191</v>
      </c>
      <c r="D2" s="85"/>
      <c r="E2" s="85"/>
      <c r="F2" s="85"/>
      <c r="G2" s="85"/>
      <c r="H2" s="85"/>
    </row>
    <row r="3" spans="2:13" ht="15.75" customHeight="1" x14ac:dyDescent="0.25">
      <c r="C3" s="85" t="s">
        <v>192</v>
      </c>
      <c r="D3" s="85"/>
      <c r="E3" s="85"/>
      <c r="F3" s="85"/>
      <c r="G3" s="85"/>
      <c r="H3" s="85"/>
    </row>
    <row r="4" spans="2:13" ht="15.75" customHeight="1" x14ac:dyDescent="0.25">
      <c r="C4" s="85" t="s">
        <v>343</v>
      </c>
      <c r="D4" s="85"/>
      <c r="E4" s="85"/>
      <c r="F4" s="85"/>
      <c r="G4" s="85"/>
      <c r="H4" s="85"/>
    </row>
    <row r="5" spans="2:13" ht="15" customHeight="1" x14ac:dyDescent="0.25">
      <c r="B5" s="83" t="s">
        <v>190</v>
      </c>
      <c r="C5" s="83"/>
      <c r="D5" s="83"/>
      <c r="E5" s="83"/>
      <c r="F5" s="83"/>
      <c r="G5" s="83"/>
      <c r="H5" s="83"/>
      <c r="I5" s="83"/>
      <c r="J5" s="52"/>
      <c r="K5" s="52"/>
      <c r="L5" s="52"/>
      <c r="M5" s="52"/>
    </row>
    <row r="6" spans="2:13" ht="15" customHeight="1" x14ac:dyDescent="0.25">
      <c r="B6" s="49"/>
      <c r="C6" s="49"/>
      <c r="D6" s="49"/>
      <c r="E6" s="49"/>
      <c r="F6" s="49"/>
      <c r="G6" s="49"/>
      <c r="H6" s="49"/>
      <c r="I6" s="49"/>
      <c r="J6" s="52"/>
      <c r="K6" s="52"/>
      <c r="L6" s="52"/>
      <c r="M6" s="52"/>
    </row>
    <row r="7" spans="2:13" x14ac:dyDescent="0.25">
      <c r="B7" s="78" t="s">
        <v>1</v>
      </c>
      <c r="C7" s="78" t="s">
        <v>128</v>
      </c>
      <c r="D7" s="93" t="s">
        <v>129</v>
      </c>
      <c r="E7" s="93"/>
      <c r="F7" s="93" t="s">
        <v>130</v>
      </c>
      <c r="G7" s="93"/>
      <c r="H7" s="93"/>
      <c r="I7" s="78" t="s">
        <v>131</v>
      </c>
      <c r="J7" s="78" t="s">
        <v>132</v>
      </c>
      <c r="K7" s="78" t="s">
        <v>133</v>
      </c>
      <c r="L7" s="78" t="s">
        <v>134</v>
      </c>
    </row>
    <row r="8" spans="2:13" x14ac:dyDescent="0.25">
      <c r="B8" s="79">
        <v>1</v>
      </c>
      <c r="C8" s="16" t="s">
        <v>135</v>
      </c>
      <c r="D8" s="86" t="s">
        <v>19</v>
      </c>
      <c r="E8" s="86"/>
      <c r="F8" s="92" t="s">
        <v>136</v>
      </c>
      <c r="G8" s="92"/>
      <c r="H8" s="92"/>
      <c r="I8" s="28">
        <v>2344.84</v>
      </c>
      <c r="J8" s="28">
        <v>900</v>
      </c>
      <c r="K8" s="28">
        <v>3244.84</v>
      </c>
      <c r="L8" s="27" t="s">
        <v>137</v>
      </c>
    </row>
    <row r="9" spans="2:13" x14ac:dyDescent="0.25">
      <c r="B9" s="79">
        <v>2</v>
      </c>
      <c r="C9" s="16" t="s">
        <v>20</v>
      </c>
      <c r="D9" s="86" t="s">
        <v>138</v>
      </c>
      <c r="E9" s="86"/>
      <c r="F9" s="92" t="s">
        <v>139</v>
      </c>
      <c r="G9" s="92"/>
      <c r="H9" s="92"/>
      <c r="I9" s="28">
        <v>2344.84</v>
      </c>
      <c r="J9" s="28">
        <v>925</v>
      </c>
      <c r="K9" s="28">
        <v>3269.84</v>
      </c>
      <c r="L9" s="27" t="s">
        <v>140</v>
      </c>
    </row>
    <row r="10" spans="2:13" x14ac:dyDescent="0.25">
      <c r="B10" s="79">
        <v>3</v>
      </c>
      <c r="C10" s="16" t="s">
        <v>141</v>
      </c>
      <c r="D10" s="86" t="s">
        <v>138</v>
      </c>
      <c r="E10" s="86"/>
      <c r="F10" s="92" t="s">
        <v>142</v>
      </c>
      <c r="G10" s="92"/>
      <c r="H10" s="92"/>
      <c r="I10" s="28">
        <v>2344.84</v>
      </c>
      <c r="J10" s="28">
        <v>850</v>
      </c>
      <c r="K10" s="28">
        <v>3194.84</v>
      </c>
      <c r="L10" s="27" t="s">
        <v>140</v>
      </c>
    </row>
    <row r="11" spans="2:13" x14ac:dyDescent="0.25">
      <c r="B11" s="79">
        <v>4</v>
      </c>
      <c r="C11" s="16" t="s">
        <v>143</v>
      </c>
      <c r="D11" s="86" t="s">
        <v>138</v>
      </c>
      <c r="E11" s="86"/>
      <c r="F11" s="92" t="s">
        <v>144</v>
      </c>
      <c r="G11" s="92"/>
      <c r="H11" s="92"/>
      <c r="I11" s="28">
        <v>2344.84</v>
      </c>
      <c r="J11" s="28">
        <v>925</v>
      </c>
      <c r="K11" s="28">
        <v>3269.84</v>
      </c>
      <c r="L11" s="27" t="s">
        <v>140</v>
      </c>
    </row>
    <row r="12" spans="2:13" x14ac:dyDescent="0.25">
      <c r="B12" s="79">
        <v>5</v>
      </c>
      <c r="C12" s="16" t="s">
        <v>183</v>
      </c>
      <c r="D12" s="86" t="s">
        <v>154</v>
      </c>
      <c r="E12" s="86"/>
      <c r="F12" s="92" t="s">
        <v>184</v>
      </c>
      <c r="G12" s="92"/>
      <c r="H12" s="92"/>
      <c r="I12" s="28">
        <v>2281.29</v>
      </c>
      <c r="J12" s="28">
        <v>885</v>
      </c>
      <c r="K12" s="28">
        <f>I12+J12</f>
        <v>3166.29</v>
      </c>
      <c r="L12" s="27" t="s">
        <v>140</v>
      </c>
    </row>
    <row r="13" spans="2:13" x14ac:dyDescent="0.25">
      <c r="B13" s="79">
        <v>6</v>
      </c>
      <c r="C13" s="16" t="s">
        <v>21</v>
      </c>
      <c r="D13" s="86" t="s">
        <v>138</v>
      </c>
      <c r="E13" s="86"/>
      <c r="F13" s="92" t="s">
        <v>145</v>
      </c>
      <c r="G13" s="92"/>
      <c r="H13" s="92"/>
      <c r="I13" s="28">
        <v>2344.84</v>
      </c>
      <c r="J13" s="28">
        <v>850</v>
      </c>
      <c r="K13" s="28">
        <v>3194.84</v>
      </c>
      <c r="L13" s="27" t="s">
        <v>146</v>
      </c>
    </row>
    <row r="14" spans="2:13" x14ac:dyDescent="0.25">
      <c r="B14" s="79">
        <v>7</v>
      </c>
      <c r="C14" s="16" t="s">
        <v>22</v>
      </c>
      <c r="D14" s="86" t="s">
        <v>138</v>
      </c>
      <c r="E14" s="86"/>
      <c r="F14" s="92" t="s">
        <v>147</v>
      </c>
      <c r="G14" s="92"/>
      <c r="H14" s="92"/>
      <c r="I14" s="28">
        <v>2344.84</v>
      </c>
      <c r="J14" s="28">
        <v>900</v>
      </c>
      <c r="K14" s="28">
        <v>3244.84</v>
      </c>
      <c r="L14" s="27" t="s">
        <v>140</v>
      </c>
    </row>
    <row r="15" spans="2:13" x14ac:dyDescent="0.25">
      <c r="B15" s="79">
        <v>8</v>
      </c>
      <c r="C15" s="16" t="s">
        <v>23</v>
      </c>
      <c r="D15" s="86" t="s">
        <v>138</v>
      </c>
      <c r="E15" s="86"/>
      <c r="F15" s="92" t="s">
        <v>182</v>
      </c>
      <c r="G15" s="92"/>
      <c r="H15" s="92"/>
      <c r="I15" s="28">
        <v>2344.84</v>
      </c>
      <c r="J15" s="28">
        <v>900</v>
      </c>
      <c r="K15" s="28">
        <v>3244.84</v>
      </c>
      <c r="L15" s="27" t="s">
        <v>140</v>
      </c>
    </row>
    <row r="16" spans="2:13" x14ac:dyDescent="0.25">
      <c r="B16" s="79">
        <v>9</v>
      </c>
      <c r="C16" s="16" t="s">
        <v>148</v>
      </c>
      <c r="D16" s="86" t="s">
        <v>138</v>
      </c>
      <c r="E16" s="86"/>
      <c r="F16" s="92" t="s">
        <v>149</v>
      </c>
      <c r="G16" s="92"/>
      <c r="H16" s="92"/>
      <c r="I16" s="28">
        <v>2344.84</v>
      </c>
      <c r="J16" s="28">
        <v>850</v>
      </c>
      <c r="K16" s="28">
        <v>3194.84</v>
      </c>
      <c r="L16" s="27" t="s">
        <v>140</v>
      </c>
    </row>
    <row r="17" spans="2:12" x14ac:dyDescent="0.25">
      <c r="B17" s="79">
        <v>10</v>
      </c>
      <c r="C17" s="16" t="s">
        <v>150</v>
      </c>
      <c r="D17" s="86" t="s">
        <v>138</v>
      </c>
      <c r="E17" s="86"/>
      <c r="F17" s="92" t="s">
        <v>151</v>
      </c>
      <c r="G17" s="92"/>
      <c r="H17" s="92"/>
      <c r="I17" s="28">
        <v>2344.84</v>
      </c>
      <c r="J17" s="28">
        <v>850</v>
      </c>
      <c r="K17" s="28">
        <v>3194.84</v>
      </c>
      <c r="L17" s="27" t="s">
        <v>140</v>
      </c>
    </row>
    <row r="18" spans="2:12" x14ac:dyDescent="0.25">
      <c r="B18" s="79">
        <v>11</v>
      </c>
      <c r="C18" s="16" t="s">
        <v>152</v>
      </c>
      <c r="D18" s="86" t="s">
        <v>138</v>
      </c>
      <c r="E18" s="86"/>
      <c r="F18" s="92" t="s">
        <v>149</v>
      </c>
      <c r="G18" s="92"/>
      <c r="H18" s="92"/>
      <c r="I18" s="28">
        <v>2344.84</v>
      </c>
      <c r="J18" s="28">
        <v>850</v>
      </c>
      <c r="K18" s="28">
        <v>3194.84</v>
      </c>
      <c r="L18" s="27" t="s">
        <v>140</v>
      </c>
    </row>
    <row r="19" spans="2:12" x14ac:dyDescent="0.25">
      <c r="B19" s="79">
        <v>12</v>
      </c>
      <c r="C19" s="16" t="s">
        <v>24</v>
      </c>
      <c r="D19" s="86" t="s">
        <v>19</v>
      </c>
      <c r="E19" s="86"/>
      <c r="F19" s="92" t="s">
        <v>151</v>
      </c>
      <c r="G19" s="92"/>
      <c r="H19" s="92"/>
      <c r="I19" s="28">
        <v>2344.84</v>
      </c>
      <c r="J19" s="28">
        <v>900</v>
      </c>
      <c r="K19" s="28">
        <v>3244.84</v>
      </c>
      <c r="L19" s="27" t="s">
        <v>140</v>
      </c>
    </row>
    <row r="20" spans="2:12" x14ac:dyDescent="0.25">
      <c r="B20" s="79">
        <v>13</v>
      </c>
      <c r="C20" s="16" t="s">
        <v>153</v>
      </c>
      <c r="D20" s="86" t="s">
        <v>154</v>
      </c>
      <c r="E20" s="86"/>
      <c r="F20" s="92" t="s">
        <v>155</v>
      </c>
      <c r="G20" s="92"/>
      <c r="H20" s="92"/>
      <c r="I20" s="28">
        <v>2281.29</v>
      </c>
      <c r="J20" s="28">
        <v>850</v>
      </c>
      <c r="K20" s="28">
        <v>3131.29</v>
      </c>
      <c r="L20" s="27" t="s">
        <v>140</v>
      </c>
    </row>
    <row r="21" spans="2:12" x14ac:dyDescent="0.25">
      <c r="B21" s="79">
        <v>14</v>
      </c>
      <c r="C21" s="16" t="s">
        <v>156</v>
      </c>
      <c r="D21" s="86" t="s">
        <v>154</v>
      </c>
      <c r="E21" s="86"/>
      <c r="F21" s="92" t="s">
        <v>157</v>
      </c>
      <c r="G21" s="92"/>
      <c r="H21" s="92"/>
      <c r="I21" s="28">
        <v>2281.29</v>
      </c>
      <c r="J21" s="28">
        <v>850</v>
      </c>
      <c r="K21" s="28">
        <v>3131.29</v>
      </c>
      <c r="L21" s="27" t="s">
        <v>158</v>
      </c>
    </row>
    <row r="22" spans="2:12" x14ac:dyDescent="0.25">
      <c r="B22" s="79">
        <v>15</v>
      </c>
      <c r="C22" s="16" t="s">
        <v>25</v>
      </c>
      <c r="D22" s="86" t="s">
        <v>154</v>
      </c>
      <c r="E22" s="86"/>
      <c r="F22" s="92" t="s">
        <v>149</v>
      </c>
      <c r="G22" s="92"/>
      <c r="H22" s="92"/>
      <c r="I22" s="28">
        <v>2281.29</v>
      </c>
      <c r="J22" s="28">
        <v>850</v>
      </c>
      <c r="K22" s="28">
        <v>3131.29</v>
      </c>
      <c r="L22" s="27" t="s">
        <v>140</v>
      </c>
    </row>
    <row r="23" spans="2:12" x14ac:dyDescent="0.25">
      <c r="B23" s="79">
        <v>16</v>
      </c>
      <c r="C23" s="16" t="s">
        <v>159</v>
      </c>
      <c r="D23" s="86" t="s">
        <v>138</v>
      </c>
      <c r="E23" s="86"/>
      <c r="F23" s="92" t="s">
        <v>188</v>
      </c>
      <c r="G23" s="92"/>
      <c r="H23" s="92"/>
      <c r="I23" s="28">
        <v>2344.84</v>
      </c>
      <c r="J23" s="28">
        <v>850</v>
      </c>
      <c r="K23" s="28">
        <f>I23+J23</f>
        <v>3194.84</v>
      </c>
      <c r="L23" s="27" t="s">
        <v>140</v>
      </c>
    </row>
    <row r="24" spans="2:12" x14ac:dyDescent="0.25">
      <c r="B24" s="79">
        <v>17</v>
      </c>
      <c r="C24" s="16" t="s">
        <v>26</v>
      </c>
      <c r="D24" s="86" t="s">
        <v>154</v>
      </c>
      <c r="E24" s="86"/>
      <c r="F24" s="92" t="s">
        <v>185</v>
      </c>
      <c r="G24" s="92"/>
      <c r="H24" s="92"/>
      <c r="I24" s="28">
        <v>2281.29</v>
      </c>
      <c r="J24" s="28">
        <v>850</v>
      </c>
      <c r="K24" s="28">
        <v>3131.29</v>
      </c>
      <c r="L24" s="27" t="s">
        <v>140</v>
      </c>
    </row>
    <row r="25" spans="2:12" x14ac:dyDescent="0.25">
      <c r="B25" s="79">
        <v>18</v>
      </c>
      <c r="C25" s="16" t="s">
        <v>27</v>
      </c>
      <c r="D25" s="86" t="s">
        <v>138</v>
      </c>
      <c r="E25" s="86"/>
      <c r="F25" s="92" t="s">
        <v>149</v>
      </c>
      <c r="G25" s="92"/>
      <c r="H25" s="92"/>
      <c r="I25" s="28">
        <v>2344.84</v>
      </c>
      <c r="J25" s="28">
        <v>850</v>
      </c>
      <c r="K25" s="28">
        <v>3131.29</v>
      </c>
      <c r="L25" s="27" t="s">
        <v>140</v>
      </c>
    </row>
    <row r="26" spans="2:12" x14ac:dyDescent="0.25">
      <c r="B26" s="79">
        <v>19</v>
      </c>
      <c r="C26" s="16" t="s">
        <v>28</v>
      </c>
      <c r="D26" s="86" t="s">
        <v>154</v>
      </c>
      <c r="E26" s="86"/>
      <c r="F26" s="92" t="s">
        <v>149</v>
      </c>
      <c r="G26" s="92"/>
      <c r="H26" s="92"/>
      <c r="I26" s="28">
        <v>2281.29</v>
      </c>
      <c r="J26" s="28">
        <v>850</v>
      </c>
      <c r="K26" s="28">
        <v>3131.29</v>
      </c>
      <c r="L26" s="27" t="s">
        <v>140</v>
      </c>
    </row>
    <row r="27" spans="2:12" x14ac:dyDescent="0.25">
      <c r="B27" s="79">
        <v>20</v>
      </c>
      <c r="C27" s="16" t="s">
        <v>30</v>
      </c>
      <c r="D27" s="86" t="s">
        <v>19</v>
      </c>
      <c r="E27" s="86"/>
      <c r="F27" s="92" t="s">
        <v>160</v>
      </c>
      <c r="G27" s="92"/>
      <c r="H27" s="92"/>
      <c r="I27" s="28">
        <v>2344.84</v>
      </c>
      <c r="J27" s="28">
        <v>850</v>
      </c>
      <c r="K27" s="28">
        <v>3194.84</v>
      </c>
      <c r="L27" s="27" t="s">
        <v>140</v>
      </c>
    </row>
    <row r="28" spans="2:12" x14ac:dyDescent="0.25">
      <c r="B28" s="79">
        <v>21</v>
      </c>
      <c r="C28" s="16" t="s">
        <v>29</v>
      </c>
      <c r="D28" s="86" t="s">
        <v>19</v>
      </c>
      <c r="E28" s="86"/>
      <c r="F28" s="92" t="s">
        <v>155</v>
      </c>
      <c r="G28" s="92"/>
      <c r="H28" s="92"/>
      <c r="I28" s="28">
        <v>2344.84</v>
      </c>
      <c r="J28" s="28">
        <v>900</v>
      </c>
      <c r="K28" s="28">
        <v>3194.84</v>
      </c>
      <c r="L28" s="27" t="s">
        <v>140</v>
      </c>
    </row>
    <row r="29" spans="2:12" x14ac:dyDescent="0.25">
      <c r="B29" s="79">
        <v>22</v>
      </c>
      <c r="C29" s="16" t="s">
        <v>31</v>
      </c>
      <c r="D29" s="86" t="s">
        <v>138</v>
      </c>
      <c r="E29" s="86"/>
      <c r="F29" s="92" t="s">
        <v>162</v>
      </c>
      <c r="G29" s="92"/>
      <c r="H29" s="92"/>
      <c r="I29" s="28">
        <v>2344.84</v>
      </c>
      <c r="J29" s="28">
        <v>850</v>
      </c>
      <c r="K29" s="28">
        <v>3194.84</v>
      </c>
      <c r="L29" s="27" t="s">
        <v>161</v>
      </c>
    </row>
    <row r="30" spans="2:12" x14ac:dyDescent="0.25">
      <c r="B30" s="79">
        <v>23</v>
      </c>
      <c r="C30" s="16" t="s">
        <v>163</v>
      </c>
      <c r="D30" s="86" t="s">
        <v>138</v>
      </c>
      <c r="E30" s="86"/>
      <c r="F30" s="92" t="s">
        <v>164</v>
      </c>
      <c r="G30" s="92"/>
      <c r="H30" s="92"/>
      <c r="I30" s="28">
        <v>2344.84</v>
      </c>
      <c r="J30" s="28">
        <v>850</v>
      </c>
      <c r="K30" s="28">
        <v>3194.84</v>
      </c>
      <c r="L30" s="27" t="s">
        <v>140</v>
      </c>
    </row>
    <row r="31" spans="2:12" x14ac:dyDescent="0.25">
      <c r="B31" s="79">
        <v>24</v>
      </c>
      <c r="C31" s="16" t="s">
        <v>186</v>
      </c>
      <c r="D31" s="86" t="s">
        <v>154</v>
      </c>
      <c r="E31" s="86"/>
      <c r="F31" s="92" t="s">
        <v>187</v>
      </c>
      <c r="G31" s="92"/>
      <c r="H31" s="92"/>
      <c r="I31" s="28">
        <v>2281.29</v>
      </c>
      <c r="J31" s="28">
        <v>850</v>
      </c>
      <c r="K31" s="28">
        <f>I31+J31</f>
        <v>3131.29</v>
      </c>
      <c r="L31" s="27" t="s">
        <v>140</v>
      </c>
    </row>
    <row r="32" spans="2:12" x14ac:dyDescent="0.25">
      <c r="B32" s="79">
        <v>25</v>
      </c>
      <c r="C32" s="16" t="s">
        <v>189</v>
      </c>
      <c r="D32" s="90" t="s">
        <v>154</v>
      </c>
      <c r="E32" s="91"/>
      <c r="F32" s="92" t="s">
        <v>165</v>
      </c>
      <c r="G32" s="92"/>
      <c r="H32" s="92"/>
      <c r="I32" s="28">
        <v>2281.29</v>
      </c>
      <c r="J32" s="28">
        <v>850</v>
      </c>
      <c r="K32" s="28">
        <v>3131.29</v>
      </c>
      <c r="L32" s="27" t="s">
        <v>158</v>
      </c>
    </row>
    <row r="33" spans="2:12" x14ac:dyDescent="0.25">
      <c r="B33" s="79">
        <v>26</v>
      </c>
      <c r="C33" s="16" t="s">
        <v>305</v>
      </c>
      <c r="D33" s="86" t="s">
        <v>138</v>
      </c>
      <c r="E33" s="86"/>
      <c r="F33" s="87" t="s">
        <v>155</v>
      </c>
      <c r="G33" s="88"/>
      <c r="H33" s="89"/>
      <c r="I33" s="28">
        <v>2344.84</v>
      </c>
      <c r="J33" s="28">
        <v>850</v>
      </c>
      <c r="K33" s="28">
        <v>3194.84</v>
      </c>
      <c r="L33" s="27" t="s">
        <v>140</v>
      </c>
    </row>
    <row r="34" spans="2:12" x14ac:dyDescent="0.25">
      <c r="B34" s="79">
        <v>27</v>
      </c>
      <c r="C34" s="16" t="s">
        <v>306</v>
      </c>
      <c r="D34" s="86" t="s">
        <v>154</v>
      </c>
      <c r="E34" s="86"/>
      <c r="F34" s="87" t="s">
        <v>307</v>
      </c>
      <c r="G34" s="88" t="s">
        <v>307</v>
      </c>
      <c r="H34" s="89" t="s">
        <v>307</v>
      </c>
      <c r="I34" s="28">
        <v>2281.29</v>
      </c>
      <c r="J34" s="28">
        <v>850</v>
      </c>
      <c r="K34" s="28">
        <v>3131.29</v>
      </c>
      <c r="L34" s="27" t="s">
        <v>146</v>
      </c>
    </row>
    <row r="35" spans="2:12" x14ac:dyDescent="0.25">
      <c r="B35" s="17">
        <v>28</v>
      </c>
      <c r="C35" s="16" t="s">
        <v>311</v>
      </c>
      <c r="D35" s="86" t="s">
        <v>154</v>
      </c>
      <c r="E35" s="86"/>
      <c r="F35" s="87" t="s">
        <v>149</v>
      </c>
      <c r="G35" s="88"/>
      <c r="H35" s="89"/>
      <c r="I35" s="29">
        <f>73.59*23</f>
        <v>1692.5700000000002</v>
      </c>
      <c r="J35" s="29">
        <v>900</v>
      </c>
      <c r="K35" s="29">
        <f>J35+I35</f>
        <v>2592.5700000000002</v>
      </c>
      <c r="L35" s="27" t="s">
        <v>140</v>
      </c>
    </row>
    <row r="36" spans="2:12" x14ac:dyDescent="0.25">
      <c r="B36" s="17">
        <v>29</v>
      </c>
      <c r="C36" s="16" t="s">
        <v>166</v>
      </c>
      <c r="D36" s="90" t="s">
        <v>32</v>
      </c>
      <c r="E36" s="91"/>
      <c r="F36" s="87" t="s">
        <v>167</v>
      </c>
      <c r="G36" s="88" t="s">
        <v>167</v>
      </c>
      <c r="H36" s="89" t="s">
        <v>167</v>
      </c>
      <c r="I36" s="29">
        <v>2281.29</v>
      </c>
      <c r="J36" s="29">
        <v>900</v>
      </c>
      <c r="K36" s="29">
        <v>3181.29</v>
      </c>
      <c r="L36" s="27" t="s">
        <v>140</v>
      </c>
    </row>
    <row r="37" spans="2:12" x14ac:dyDescent="0.25">
      <c r="C37" s="44"/>
      <c r="D37" s="48"/>
      <c r="E37" s="45"/>
      <c r="F37" s="46"/>
      <c r="G37" s="46"/>
      <c r="H37" s="47"/>
    </row>
  </sheetData>
  <mergeCells count="65">
    <mergeCell ref="B5:I5"/>
    <mergeCell ref="C1:H1"/>
    <mergeCell ref="C2:H2"/>
    <mergeCell ref="C3:H3"/>
    <mergeCell ref="C4:H4"/>
    <mergeCell ref="D7:E7"/>
    <mergeCell ref="F7:H7"/>
    <mergeCell ref="D8:E8"/>
    <mergeCell ref="F8:H8"/>
    <mergeCell ref="D9:E9"/>
    <mergeCell ref="F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D22:E22"/>
    <mergeCell ref="F22:H22"/>
    <mergeCell ref="D23:E23"/>
    <mergeCell ref="F23:H23"/>
    <mergeCell ref="D24:E24"/>
    <mergeCell ref="F24:H24"/>
    <mergeCell ref="D25:E25"/>
    <mergeCell ref="F25:H25"/>
    <mergeCell ref="D26:E26"/>
    <mergeCell ref="F26:H26"/>
    <mergeCell ref="D27:E27"/>
    <mergeCell ref="F27:H27"/>
    <mergeCell ref="D28:E28"/>
    <mergeCell ref="F28:H28"/>
    <mergeCell ref="D29:E29"/>
    <mergeCell ref="F29:H29"/>
    <mergeCell ref="D30:E30"/>
    <mergeCell ref="F30:H30"/>
    <mergeCell ref="D31:E31"/>
    <mergeCell ref="F31:H31"/>
    <mergeCell ref="D32:E32"/>
    <mergeCell ref="F32:H32"/>
    <mergeCell ref="D33:E33"/>
    <mergeCell ref="F33:H33"/>
    <mergeCell ref="D34:E34"/>
    <mergeCell ref="F34:H34"/>
    <mergeCell ref="D35:E35"/>
    <mergeCell ref="F35:H35"/>
    <mergeCell ref="D36:E36"/>
    <mergeCell ref="F36:H36"/>
  </mergeCells>
  <pageMargins left="0.51181102362204722" right="0.51181102362204722" top="0.74803149606299213" bottom="0.74803149606299213" header="0.31496062992125984" footer="0.31496062992125984"/>
  <pageSetup scale="75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4"/>
  <sheetViews>
    <sheetView zoomScale="85" zoomScaleNormal="85" workbookViewId="0">
      <selection activeCell="E17" sqref="E17:F17"/>
    </sheetView>
  </sheetViews>
  <sheetFormatPr baseColWidth="10" defaultRowHeight="15" x14ac:dyDescent="0.25"/>
  <cols>
    <col min="1" max="1" width="1.7109375" customWidth="1"/>
    <col min="2" max="2" width="9" customWidth="1"/>
    <col min="3" max="3" width="17.85546875" bestFit="1" customWidth="1"/>
    <col min="4" max="4" width="10.28515625" bestFit="1" customWidth="1"/>
    <col min="5" max="5" width="37" customWidth="1"/>
    <col min="6" max="6" width="1" customWidth="1"/>
    <col min="7" max="7" width="18.5703125" bestFit="1" customWidth="1"/>
    <col min="8" max="8" width="21.42578125" bestFit="1" customWidth="1"/>
    <col min="9" max="9" width="14.5703125" bestFit="1" customWidth="1"/>
    <col min="10" max="10" width="5.5703125" customWidth="1"/>
    <col min="11" max="11" width="18.5703125" bestFit="1" customWidth="1"/>
    <col min="12" max="12" width="21.42578125" bestFit="1" customWidth="1"/>
    <col min="13" max="13" width="14.5703125" bestFit="1" customWidth="1"/>
  </cols>
  <sheetData>
    <row r="1" spans="2:13" ht="15.75" x14ac:dyDescent="0.25">
      <c r="C1" s="85" t="s">
        <v>171</v>
      </c>
      <c r="D1" s="85"/>
      <c r="E1" s="85"/>
      <c r="F1" s="85"/>
      <c r="G1" s="85"/>
      <c r="H1" s="85"/>
    </row>
    <row r="2" spans="2:13" ht="15.75" x14ac:dyDescent="0.25">
      <c r="C2" s="85" t="s">
        <v>191</v>
      </c>
      <c r="D2" s="85"/>
      <c r="E2" s="85"/>
      <c r="F2" s="85"/>
      <c r="G2" s="85"/>
      <c r="H2" s="85"/>
    </row>
    <row r="3" spans="2:13" ht="15.75" x14ac:dyDescent="0.25">
      <c r="C3" s="85" t="s">
        <v>192</v>
      </c>
      <c r="D3" s="85"/>
      <c r="E3" s="85"/>
      <c r="F3" s="85"/>
      <c r="G3" s="85"/>
      <c r="H3" s="85"/>
    </row>
    <row r="4" spans="2:13" ht="15.75" x14ac:dyDescent="0.25">
      <c r="C4" s="85" t="s">
        <v>344</v>
      </c>
      <c r="D4" s="85"/>
      <c r="E4" s="85"/>
      <c r="F4" s="85"/>
      <c r="G4" s="85"/>
      <c r="H4" s="85"/>
    </row>
    <row r="5" spans="2:13" ht="15.75" customHeight="1" x14ac:dyDescent="0.25">
      <c r="B5" s="83" t="s">
        <v>190</v>
      </c>
      <c r="C5" s="83"/>
      <c r="D5" s="83"/>
      <c r="E5" s="83"/>
      <c r="F5" s="83"/>
      <c r="G5" s="83"/>
      <c r="H5" s="83"/>
      <c r="I5" s="83"/>
      <c r="J5" s="52"/>
      <c r="K5" s="52"/>
      <c r="L5" s="52"/>
      <c r="M5" s="52"/>
    </row>
    <row r="6" spans="2:13" ht="15.75" customHeight="1" thickBot="1" x14ac:dyDescent="0.3">
      <c r="B6" s="53"/>
      <c r="C6" s="53"/>
      <c r="D6" s="53"/>
      <c r="E6" s="53"/>
      <c r="F6" s="53"/>
      <c r="G6" s="53"/>
      <c r="H6" s="53"/>
      <c r="I6" s="53"/>
      <c r="J6" s="52"/>
      <c r="K6" s="52"/>
      <c r="L6" s="52"/>
      <c r="M6" s="52"/>
    </row>
    <row r="7" spans="2:13" ht="15.75" thickBot="1" x14ac:dyDescent="0.3">
      <c r="B7" s="18" t="s">
        <v>33</v>
      </c>
      <c r="C7" s="18" t="s">
        <v>34</v>
      </c>
      <c r="D7" s="18" t="s">
        <v>35</v>
      </c>
      <c r="E7" s="104" t="s">
        <v>36</v>
      </c>
      <c r="F7" s="104"/>
      <c r="G7" s="104" t="s">
        <v>119</v>
      </c>
      <c r="H7" s="104"/>
      <c r="I7" s="104"/>
      <c r="J7" s="104"/>
      <c r="K7" s="59" t="s">
        <v>168</v>
      </c>
      <c r="L7" s="19" t="s">
        <v>169</v>
      </c>
      <c r="M7" s="19" t="s">
        <v>131</v>
      </c>
    </row>
    <row r="8" spans="2:13" x14ac:dyDescent="0.25">
      <c r="B8" s="54">
        <v>1</v>
      </c>
      <c r="C8" s="21" t="s">
        <v>208</v>
      </c>
      <c r="D8" s="23">
        <v>71055207</v>
      </c>
      <c r="E8" s="102" t="s">
        <v>37</v>
      </c>
      <c r="F8" s="102"/>
      <c r="G8" s="96" t="s">
        <v>195</v>
      </c>
      <c r="H8" s="97"/>
      <c r="I8" s="97"/>
      <c r="J8" s="98"/>
      <c r="K8" s="30">
        <v>8000</v>
      </c>
      <c r="L8" s="32">
        <f>K8*0.05</f>
        <v>400</v>
      </c>
      <c r="M8" s="32">
        <f>K8-L8</f>
        <v>7600</v>
      </c>
    </row>
    <row r="9" spans="2:13" x14ac:dyDescent="0.25">
      <c r="B9" s="54">
        <v>2</v>
      </c>
      <c r="C9" s="24" t="s">
        <v>209</v>
      </c>
      <c r="D9" s="64">
        <v>38368188</v>
      </c>
      <c r="E9" s="102" t="s">
        <v>38</v>
      </c>
      <c r="F9" s="102"/>
      <c r="G9" s="96" t="s">
        <v>195</v>
      </c>
      <c r="H9" s="97"/>
      <c r="I9" s="97"/>
      <c r="J9" s="98"/>
      <c r="K9" s="31">
        <v>10000</v>
      </c>
      <c r="L9" s="28">
        <f t="shared" ref="L9:L72" si="0">K9*0.05</f>
        <v>500</v>
      </c>
      <c r="M9" s="28">
        <f t="shared" ref="M9:M72" si="1">K9-L9</f>
        <v>9500</v>
      </c>
    </row>
    <row r="10" spans="2:13" x14ac:dyDescent="0.25">
      <c r="B10" s="54">
        <v>3</v>
      </c>
      <c r="C10" s="24" t="s">
        <v>210</v>
      </c>
      <c r="D10" s="64">
        <v>14829193</v>
      </c>
      <c r="E10" s="102" t="s">
        <v>39</v>
      </c>
      <c r="F10" s="102"/>
      <c r="G10" s="96" t="s">
        <v>195</v>
      </c>
      <c r="H10" s="97"/>
      <c r="I10" s="97"/>
      <c r="J10" s="98"/>
      <c r="K10" s="31">
        <v>12000</v>
      </c>
      <c r="L10" s="28">
        <f t="shared" si="0"/>
        <v>600</v>
      </c>
      <c r="M10" s="28">
        <f t="shared" si="1"/>
        <v>11400</v>
      </c>
    </row>
    <row r="11" spans="2:13" x14ac:dyDescent="0.25">
      <c r="B11" s="54">
        <v>4</v>
      </c>
      <c r="C11" s="24" t="s">
        <v>211</v>
      </c>
      <c r="D11" s="64">
        <v>34604804</v>
      </c>
      <c r="E11" s="102" t="s">
        <v>114</v>
      </c>
      <c r="F11" s="102"/>
      <c r="G11" s="96" t="s">
        <v>196</v>
      </c>
      <c r="H11" s="97"/>
      <c r="I11" s="97"/>
      <c r="J11" s="98"/>
      <c r="K11" s="31">
        <v>20000</v>
      </c>
      <c r="L11" s="28">
        <f t="shared" si="0"/>
        <v>1000</v>
      </c>
      <c r="M11" s="28">
        <f t="shared" si="1"/>
        <v>19000</v>
      </c>
    </row>
    <row r="12" spans="2:13" x14ac:dyDescent="0.25">
      <c r="B12" s="54">
        <v>5</v>
      </c>
      <c r="C12" s="24" t="s">
        <v>212</v>
      </c>
      <c r="D12" s="64">
        <v>80290361</v>
      </c>
      <c r="E12" s="102" t="s">
        <v>40</v>
      </c>
      <c r="F12" s="102"/>
      <c r="G12" s="96" t="s">
        <v>196</v>
      </c>
      <c r="H12" s="97"/>
      <c r="I12" s="97"/>
      <c r="J12" s="98"/>
      <c r="K12" s="31">
        <v>15000</v>
      </c>
      <c r="L12" s="28">
        <f t="shared" si="0"/>
        <v>750</v>
      </c>
      <c r="M12" s="28">
        <f t="shared" si="1"/>
        <v>14250</v>
      </c>
    </row>
    <row r="13" spans="2:13" x14ac:dyDescent="0.25">
      <c r="B13" s="54">
        <v>6</v>
      </c>
      <c r="C13" s="24" t="s">
        <v>213</v>
      </c>
      <c r="D13" s="64">
        <v>6946860</v>
      </c>
      <c r="E13" s="102" t="s">
        <v>41</v>
      </c>
      <c r="F13" s="102"/>
      <c r="G13" s="96" t="s">
        <v>121</v>
      </c>
      <c r="H13" s="97"/>
      <c r="I13" s="97"/>
      <c r="J13" s="98"/>
      <c r="K13" s="31">
        <v>15000</v>
      </c>
      <c r="L13" s="28">
        <f t="shared" si="0"/>
        <v>750</v>
      </c>
      <c r="M13" s="28">
        <f t="shared" si="1"/>
        <v>14250</v>
      </c>
    </row>
    <row r="14" spans="2:13" x14ac:dyDescent="0.25">
      <c r="B14" s="54">
        <v>7</v>
      </c>
      <c r="C14" s="24" t="s">
        <v>214</v>
      </c>
      <c r="D14" s="64">
        <v>19525087</v>
      </c>
      <c r="E14" s="102" t="s">
        <v>42</v>
      </c>
      <c r="F14" s="102"/>
      <c r="G14" s="96" t="s">
        <v>121</v>
      </c>
      <c r="H14" s="97"/>
      <c r="I14" s="97"/>
      <c r="J14" s="98"/>
      <c r="K14" s="31">
        <v>15000</v>
      </c>
      <c r="L14" s="28">
        <f t="shared" si="0"/>
        <v>750</v>
      </c>
      <c r="M14" s="28">
        <f t="shared" si="1"/>
        <v>14250</v>
      </c>
    </row>
    <row r="15" spans="2:13" x14ac:dyDescent="0.25">
      <c r="B15" s="54">
        <v>8</v>
      </c>
      <c r="C15" s="24" t="s">
        <v>215</v>
      </c>
      <c r="D15" s="64">
        <v>98922726</v>
      </c>
      <c r="E15" s="102" t="s">
        <v>43</v>
      </c>
      <c r="F15" s="102"/>
      <c r="G15" s="96" t="s">
        <v>120</v>
      </c>
      <c r="H15" s="97"/>
      <c r="I15" s="97"/>
      <c r="J15" s="98"/>
      <c r="K15" s="31">
        <v>7000</v>
      </c>
      <c r="L15" s="28">
        <f t="shared" si="0"/>
        <v>350</v>
      </c>
      <c r="M15" s="28">
        <f t="shared" si="1"/>
        <v>6650</v>
      </c>
    </row>
    <row r="16" spans="2:13" x14ac:dyDescent="0.25">
      <c r="B16" s="54">
        <v>9</v>
      </c>
      <c r="C16" s="25" t="s">
        <v>216</v>
      </c>
      <c r="D16" s="20">
        <v>98432222</v>
      </c>
      <c r="E16" s="102" t="s">
        <v>44</v>
      </c>
      <c r="F16" s="102"/>
      <c r="G16" s="96" t="s">
        <v>120</v>
      </c>
      <c r="H16" s="97"/>
      <c r="I16" s="97"/>
      <c r="J16" s="98"/>
      <c r="K16" s="31">
        <v>5000</v>
      </c>
      <c r="L16" s="28">
        <f t="shared" si="0"/>
        <v>250</v>
      </c>
      <c r="M16" s="28">
        <f t="shared" si="1"/>
        <v>4750</v>
      </c>
    </row>
    <row r="17" spans="2:13" x14ac:dyDescent="0.25">
      <c r="B17" s="54">
        <v>10</v>
      </c>
      <c r="C17" s="24" t="s">
        <v>217</v>
      </c>
      <c r="D17" s="64">
        <v>81126891</v>
      </c>
      <c r="E17" s="102" t="s">
        <v>45</v>
      </c>
      <c r="F17" s="102"/>
      <c r="G17" s="96" t="s">
        <v>120</v>
      </c>
      <c r="H17" s="97"/>
      <c r="I17" s="97"/>
      <c r="J17" s="98"/>
      <c r="K17" s="31">
        <v>5000</v>
      </c>
      <c r="L17" s="28">
        <f t="shared" si="0"/>
        <v>250</v>
      </c>
      <c r="M17" s="28">
        <f t="shared" si="1"/>
        <v>4750</v>
      </c>
    </row>
    <row r="18" spans="2:13" x14ac:dyDescent="0.25">
      <c r="B18" s="54">
        <v>11</v>
      </c>
      <c r="C18" s="24" t="s">
        <v>218</v>
      </c>
      <c r="D18" s="64">
        <v>64461602</v>
      </c>
      <c r="E18" s="102" t="s">
        <v>46</v>
      </c>
      <c r="F18" s="102"/>
      <c r="G18" s="96" t="s">
        <v>120</v>
      </c>
      <c r="H18" s="97"/>
      <c r="I18" s="97"/>
      <c r="J18" s="98"/>
      <c r="K18" s="31">
        <v>5000</v>
      </c>
      <c r="L18" s="28">
        <f t="shared" si="0"/>
        <v>250</v>
      </c>
      <c r="M18" s="28">
        <f t="shared" si="1"/>
        <v>4750</v>
      </c>
    </row>
    <row r="19" spans="2:13" x14ac:dyDescent="0.25">
      <c r="B19" s="54">
        <v>12</v>
      </c>
      <c r="C19" s="24" t="s">
        <v>219</v>
      </c>
      <c r="D19" s="64">
        <v>18397700</v>
      </c>
      <c r="E19" s="102" t="s">
        <v>99</v>
      </c>
      <c r="F19" s="102"/>
      <c r="G19" s="96" t="s">
        <v>120</v>
      </c>
      <c r="H19" s="97"/>
      <c r="I19" s="97"/>
      <c r="J19" s="98"/>
      <c r="K19" s="31">
        <v>7000</v>
      </c>
      <c r="L19" s="28">
        <f t="shared" si="0"/>
        <v>350</v>
      </c>
      <c r="M19" s="28">
        <f t="shared" si="1"/>
        <v>6650</v>
      </c>
    </row>
    <row r="20" spans="2:13" x14ac:dyDescent="0.25">
      <c r="B20" s="54">
        <v>13</v>
      </c>
      <c r="C20" s="24" t="s">
        <v>220</v>
      </c>
      <c r="D20" s="64">
        <v>105423122</v>
      </c>
      <c r="E20" s="102" t="s">
        <v>100</v>
      </c>
      <c r="F20" s="102"/>
      <c r="G20" s="96" t="s">
        <v>120</v>
      </c>
      <c r="H20" s="97"/>
      <c r="I20" s="97"/>
      <c r="J20" s="98"/>
      <c r="K20" s="31">
        <v>7000</v>
      </c>
      <c r="L20" s="28">
        <f t="shared" si="0"/>
        <v>350</v>
      </c>
      <c r="M20" s="28">
        <f t="shared" si="1"/>
        <v>6650</v>
      </c>
    </row>
    <row r="21" spans="2:13" x14ac:dyDescent="0.25">
      <c r="B21" s="54">
        <v>14</v>
      </c>
      <c r="C21" s="25" t="s">
        <v>221</v>
      </c>
      <c r="D21" s="20">
        <v>7764022</v>
      </c>
      <c r="E21" s="102" t="s">
        <v>47</v>
      </c>
      <c r="F21" s="102"/>
      <c r="G21" s="96" t="s">
        <v>123</v>
      </c>
      <c r="H21" s="97"/>
      <c r="I21" s="97"/>
      <c r="J21" s="98"/>
      <c r="K21" s="31">
        <v>15000</v>
      </c>
      <c r="L21" s="28">
        <f t="shared" si="0"/>
        <v>750</v>
      </c>
      <c r="M21" s="28">
        <f t="shared" si="1"/>
        <v>14250</v>
      </c>
    </row>
    <row r="22" spans="2:13" x14ac:dyDescent="0.25">
      <c r="B22" s="54">
        <v>15</v>
      </c>
      <c r="C22" s="25" t="s">
        <v>222</v>
      </c>
      <c r="D22" s="20">
        <v>27658457</v>
      </c>
      <c r="E22" s="102" t="s">
        <v>48</v>
      </c>
      <c r="F22" s="102"/>
      <c r="G22" s="96" t="s">
        <v>124</v>
      </c>
      <c r="H22" s="97"/>
      <c r="I22" s="97"/>
      <c r="J22" s="98"/>
      <c r="K22" s="31">
        <v>9000</v>
      </c>
      <c r="L22" s="28">
        <f t="shared" si="0"/>
        <v>450</v>
      </c>
      <c r="M22" s="28">
        <f t="shared" si="1"/>
        <v>8550</v>
      </c>
    </row>
    <row r="23" spans="2:13" x14ac:dyDescent="0.25">
      <c r="B23" s="54">
        <v>16</v>
      </c>
      <c r="C23" s="25" t="s">
        <v>223</v>
      </c>
      <c r="D23" s="20">
        <v>29531306</v>
      </c>
      <c r="E23" s="102" t="s">
        <v>49</v>
      </c>
      <c r="F23" s="102"/>
      <c r="G23" s="96" t="s">
        <v>124</v>
      </c>
      <c r="H23" s="97"/>
      <c r="I23" s="97"/>
      <c r="J23" s="98"/>
      <c r="K23" s="31">
        <v>9000</v>
      </c>
      <c r="L23" s="28">
        <f t="shared" si="0"/>
        <v>450</v>
      </c>
      <c r="M23" s="28">
        <f t="shared" si="1"/>
        <v>8550</v>
      </c>
    </row>
    <row r="24" spans="2:13" x14ac:dyDescent="0.25">
      <c r="B24" s="54">
        <v>17</v>
      </c>
      <c r="C24" s="25" t="s">
        <v>224</v>
      </c>
      <c r="D24" s="20">
        <v>95835555</v>
      </c>
      <c r="E24" s="102" t="s">
        <v>50</v>
      </c>
      <c r="F24" s="102"/>
      <c r="G24" s="96" t="s">
        <v>124</v>
      </c>
      <c r="H24" s="97"/>
      <c r="I24" s="97"/>
      <c r="J24" s="98"/>
      <c r="K24" s="31">
        <v>7000</v>
      </c>
      <c r="L24" s="28">
        <f t="shared" si="0"/>
        <v>350</v>
      </c>
      <c r="M24" s="28">
        <f t="shared" si="1"/>
        <v>6650</v>
      </c>
    </row>
    <row r="25" spans="2:13" x14ac:dyDescent="0.25">
      <c r="B25" s="54">
        <v>18</v>
      </c>
      <c r="C25" s="25" t="s">
        <v>225</v>
      </c>
      <c r="D25" s="20">
        <v>102250413</v>
      </c>
      <c r="E25" s="102" t="s">
        <v>51</v>
      </c>
      <c r="F25" s="102"/>
      <c r="G25" s="96" t="s">
        <v>124</v>
      </c>
      <c r="H25" s="97"/>
      <c r="I25" s="97"/>
      <c r="J25" s="98"/>
      <c r="K25" s="31">
        <v>8000</v>
      </c>
      <c r="L25" s="28">
        <f t="shared" si="0"/>
        <v>400</v>
      </c>
      <c r="M25" s="28">
        <f t="shared" si="1"/>
        <v>7600</v>
      </c>
    </row>
    <row r="26" spans="2:13" x14ac:dyDescent="0.25">
      <c r="B26" s="54">
        <v>19</v>
      </c>
      <c r="C26" s="25" t="s">
        <v>226</v>
      </c>
      <c r="D26" s="20">
        <v>107142139</v>
      </c>
      <c r="E26" s="102" t="s">
        <v>97</v>
      </c>
      <c r="F26" s="102"/>
      <c r="G26" s="96" t="s">
        <v>124</v>
      </c>
      <c r="H26" s="97"/>
      <c r="I26" s="97"/>
      <c r="J26" s="98"/>
      <c r="K26" s="31">
        <v>7000</v>
      </c>
      <c r="L26" s="28">
        <f t="shared" si="0"/>
        <v>350</v>
      </c>
      <c r="M26" s="28">
        <f t="shared" si="1"/>
        <v>6650</v>
      </c>
    </row>
    <row r="27" spans="2:13" x14ac:dyDescent="0.25">
      <c r="B27" s="54">
        <v>20</v>
      </c>
      <c r="C27" s="25" t="s">
        <v>227</v>
      </c>
      <c r="D27" s="20">
        <v>107574713</v>
      </c>
      <c r="E27" s="102" t="s">
        <v>98</v>
      </c>
      <c r="F27" s="102"/>
      <c r="G27" s="96" t="s">
        <v>124</v>
      </c>
      <c r="H27" s="97"/>
      <c r="I27" s="97"/>
      <c r="J27" s="98"/>
      <c r="K27" s="31">
        <v>7000</v>
      </c>
      <c r="L27" s="28">
        <f t="shared" si="0"/>
        <v>350</v>
      </c>
      <c r="M27" s="28">
        <f t="shared" si="1"/>
        <v>6650</v>
      </c>
    </row>
    <row r="28" spans="2:13" x14ac:dyDescent="0.25">
      <c r="B28" s="54">
        <v>21</v>
      </c>
      <c r="C28" s="25" t="s">
        <v>228</v>
      </c>
      <c r="D28" s="20">
        <v>39685209</v>
      </c>
      <c r="E28" s="102" t="s">
        <v>101</v>
      </c>
      <c r="F28" s="102"/>
      <c r="G28" s="96" t="s">
        <v>124</v>
      </c>
      <c r="H28" s="97"/>
      <c r="I28" s="97"/>
      <c r="J28" s="98"/>
      <c r="K28" s="31">
        <v>5000</v>
      </c>
      <c r="L28" s="28">
        <f t="shared" si="0"/>
        <v>250</v>
      </c>
      <c r="M28" s="28">
        <f t="shared" si="1"/>
        <v>4750</v>
      </c>
    </row>
    <row r="29" spans="2:13" x14ac:dyDescent="0.25">
      <c r="B29" s="54">
        <v>22</v>
      </c>
      <c r="C29" s="25" t="s">
        <v>229</v>
      </c>
      <c r="D29" s="20">
        <v>64588971</v>
      </c>
      <c r="E29" s="102" t="s">
        <v>102</v>
      </c>
      <c r="F29" s="102"/>
      <c r="G29" s="96" t="s">
        <v>124</v>
      </c>
      <c r="H29" s="97"/>
      <c r="I29" s="97"/>
      <c r="J29" s="98"/>
      <c r="K29" s="31">
        <v>5000</v>
      </c>
      <c r="L29" s="28">
        <f t="shared" si="0"/>
        <v>250</v>
      </c>
      <c r="M29" s="28">
        <f t="shared" si="1"/>
        <v>4750</v>
      </c>
    </row>
    <row r="30" spans="2:13" x14ac:dyDescent="0.25">
      <c r="B30" s="54">
        <v>23</v>
      </c>
      <c r="C30" s="25" t="s">
        <v>230</v>
      </c>
      <c r="D30" s="20">
        <v>91585511</v>
      </c>
      <c r="E30" s="102" t="s">
        <v>103</v>
      </c>
      <c r="F30" s="102"/>
      <c r="G30" s="96" t="s">
        <v>124</v>
      </c>
      <c r="H30" s="97"/>
      <c r="I30" s="97"/>
      <c r="J30" s="98"/>
      <c r="K30" s="31">
        <v>6000</v>
      </c>
      <c r="L30" s="28">
        <f t="shared" si="0"/>
        <v>300</v>
      </c>
      <c r="M30" s="28">
        <f t="shared" si="1"/>
        <v>5700</v>
      </c>
    </row>
    <row r="31" spans="2:13" x14ac:dyDescent="0.25">
      <c r="B31" s="54">
        <v>24</v>
      </c>
      <c r="C31" s="25" t="s">
        <v>231</v>
      </c>
      <c r="D31" s="20">
        <v>58295755</v>
      </c>
      <c r="E31" s="102" t="s">
        <v>104</v>
      </c>
      <c r="F31" s="102"/>
      <c r="G31" s="96" t="s">
        <v>124</v>
      </c>
      <c r="H31" s="97"/>
      <c r="I31" s="97"/>
      <c r="J31" s="98"/>
      <c r="K31" s="31">
        <v>9000</v>
      </c>
      <c r="L31" s="28">
        <f t="shared" si="0"/>
        <v>450</v>
      </c>
      <c r="M31" s="28">
        <f t="shared" si="1"/>
        <v>8550</v>
      </c>
    </row>
    <row r="32" spans="2:13" x14ac:dyDescent="0.25">
      <c r="B32" s="54">
        <v>25</v>
      </c>
      <c r="C32" s="25" t="s">
        <v>232</v>
      </c>
      <c r="D32" s="20">
        <v>17877946</v>
      </c>
      <c r="E32" s="102" t="s">
        <v>105</v>
      </c>
      <c r="F32" s="102"/>
      <c r="G32" s="96" t="s">
        <v>124</v>
      </c>
      <c r="H32" s="97"/>
      <c r="I32" s="97"/>
      <c r="J32" s="98"/>
      <c r="K32" s="31">
        <v>9000</v>
      </c>
      <c r="L32" s="28">
        <f t="shared" si="0"/>
        <v>450</v>
      </c>
      <c r="M32" s="28">
        <f t="shared" si="1"/>
        <v>8550</v>
      </c>
    </row>
    <row r="33" spans="2:13" x14ac:dyDescent="0.25">
      <c r="B33" s="54">
        <v>26</v>
      </c>
      <c r="C33" s="25" t="s">
        <v>233</v>
      </c>
      <c r="D33" s="20">
        <v>70158606</v>
      </c>
      <c r="E33" s="102" t="s">
        <v>106</v>
      </c>
      <c r="F33" s="102"/>
      <c r="G33" s="96" t="s">
        <v>124</v>
      </c>
      <c r="H33" s="97"/>
      <c r="I33" s="97"/>
      <c r="J33" s="98"/>
      <c r="K33" s="31">
        <v>9000</v>
      </c>
      <c r="L33" s="28">
        <f t="shared" si="0"/>
        <v>450</v>
      </c>
      <c r="M33" s="28">
        <f t="shared" si="1"/>
        <v>8550</v>
      </c>
    </row>
    <row r="34" spans="2:13" x14ac:dyDescent="0.25">
      <c r="B34" s="54">
        <v>27</v>
      </c>
      <c r="C34" s="25" t="s">
        <v>234</v>
      </c>
      <c r="D34" s="20">
        <v>23827653</v>
      </c>
      <c r="E34" s="102" t="s">
        <v>118</v>
      </c>
      <c r="F34" s="102"/>
      <c r="G34" s="96" t="s">
        <v>124</v>
      </c>
      <c r="H34" s="97"/>
      <c r="I34" s="97"/>
      <c r="J34" s="98"/>
      <c r="K34" s="31">
        <v>7000</v>
      </c>
      <c r="L34" s="28">
        <f t="shared" si="0"/>
        <v>350</v>
      </c>
      <c r="M34" s="28">
        <f t="shared" si="1"/>
        <v>6650</v>
      </c>
    </row>
    <row r="35" spans="2:13" x14ac:dyDescent="0.25">
      <c r="B35" s="54">
        <v>28</v>
      </c>
      <c r="C35" s="25" t="s">
        <v>235</v>
      </c>
      <c r="D35" s="20">
        <v>34821619</v>
      </c>
      <c r="E35" s="102" t="s">
        <v>52</v>
      </c>
      <c r="F35" s="102"/>
      <c r="G35" s="96" t="s">
        <v>200</v>
      </c>
      <c r="H35" s="97"/>
      <c r="I35" s="97"/>
      <c r="J35" s="98"/>
      <c r="K35" s="31">
        <v>15000</v>
      </c>
      <c r="L35" s="28">
        <f t="shared" si="0"/>
        <v>750</v>
      </c>
      <c r="M35" s="28">
        <f t="shared" si="1"/>
        <v>14250</v>
      </c>
    </row>
    <row r="36" spans="2:13" x14ac:dyDescent="0.25">
      <c r="B36" s="54">
        <v>29</v>
      </c>
      <c r="C36" s="25" t="s">
        <v>236</v>
      </c>
      <c r="D36" s="20">
        <v>17230020</v>
      </c>
      <c r="E36" s="102" t="s">
        <v>53</v>
      </c>
      <c r="F36" s="102"/>
      <c r="G36" s="96" t="s">
        <v>200</v>
      </c>
      <c r="H36" s="97"/>
      <c r="I36" s="97"/>
      <c r="J36" s="98"/>
      <c r="K36" s="31">
        <v>15000</v>
      </c>
      <c r="L36" s="28">
        <f t="shared" si="0"/>
        <v>750</v>
      </c>
      <c r="M36" s="28">
        <f t="shared" si="1"/>
        <v>14250</v>
      </c>
    </row>
    <row r="37" spans="2:13" x14ac:dyDescent="0.25">
      <c r="B37" s="54">
        <v>30</v>
      </c>
      <c r="C37" s="25" t="s">
        <v>237</v>
      </c>
      <c r="D37" s="20">
        <v>71564284</v>
      </c>
      <c r="E37" s="102" t="s">
        <v>54</v>
      </c>
      <c r="F37" s="102"/>
      <c r="G37" s="96" t="s">
        <v>200</v>
      </c>
      <c r="H37" s="97"/>
      <c r="I37" s="97"/>
      <c r="J37" s="98"/>
      <c r="K37" s="31">
        <v>15000</v>
      </c>
      <c r="L37" s="28">
        <f t="shared" si="0"/>
        <v>750</v>
      </c>
      <c r="M37" s="28">
        <f t="shared" si="1"/>
        <v>14250</v>
      </c>
    </row>
    <row r="38" spans="2:13" x14ac:dyDescent="0.25">
      <c r="B38" s="54">
        <v>31</v>
      </c>
      <c r="C38" s="25" t="s">
        <v>238</v>
      </c>
      <c r="D38" s="20">
        <v>76828719</v>
      </c>
      <c r="E38" s="102" t="s">
        <v>55</v>
      </c>
      <c r="F38" s="102"/>
      <c r="G38" s="96" t="s">
        <v>201</v>
      </c>
      <c r="H38" s="97"/>
      <c r="I38" s="97"/>
      <c r="J38" s="98"/>
      <c r="K38" s="31">
        <v>10000</v>
      </c>
      <c r="L38" s="28">
        <f t="shared" si="0"/>
        <v>500</v>
      </c>
      <c r="M38" s="28">
        <f t="shared" si="1"/>
        <v>9500</v>
      </c>
    </row>
    <row r="39" spans="2:13" x14ac:dyDescent="0.25">
      <c r="B39" s="54">
        <v>32</v>
      </c>
      <c r="C39" s="25" t="s">
        <v>239</v>
      </c>
      <c r="D39" s="20">
        <v>42108764</v>
      </c>
      <c r="E39" s="102" t="s">
        <v>56</v>
      </c>
      <c r="F39" s="102"/>
      <c r="G39" s="96" t="s">
        <v>201</v>
      </c>
      <c r="H39" s="97"/>
      <c r="I39" s="97"/>
      <c r="J39" s="98"/>
      <c r="K39" s="31">
        <v>10000</v>
      </c>
      <c r="L39" s="28">
        <f t="shared" si="0"/>
        <v>500</v>
      </c>
      <c r="M39" s="28">
        <f t="shared" si="1"/>
        <v>9500</v>
      </c>
    </row>
    <row r="40" spans="2:13" x14ac:dyDescent="0.25">
      <c r="B40" s="54">
        <v>33</v>
      </c>
      <c r="C40" s="25" t="s">
        <v>240</v>
      </c>
      <c r="D40" s="20">
        <v>71564284</v>
      </c>
      <c r="E40" s="102" t="s">
        <v>57</v>
      </c>
      <c r="F40" s="102"/>
      <c r="G40" s="96" t="s">
        <v>126</v>
      </c>
      <c r="H40" s="97"/>
      <c r="I40" s="97"/>
      <c r="J40" s="98"/>
      <c r="K40" s="31">
        <v>15000</v>
      </c>
      <c r="L40" s="28">
        <f t="shared" si="0"/>
        <v>750</v>
      </c>
      <c r="M40" s="28">
        <f t="shared" si="1"/>
        <v>14250</v>
      </c>
    </row>
    <row r="41" spans="2:13" x14ac:dyDescent="0.25">
      <c r="B41" s="54">
        <v>34</v>
      </c>
      <c r="C41" s="25" t="s">
        <v>241</v>
      </c>
      <c r="D41" s="20">
        <v>91763371</v>
      </c>
      <c r="E41" s="102" t="s">
        <v>58</v>
      </c>
      <c r="F41" s="102"/>
      <c r="G41" s="96" t="s">
        <v>125</v>
      </c>
      <c r="H41" s="97"/>
      <c r="I41" s="97"/>
      <c r="J41" s="98"/>
      <c r="K41" s="31">
        <v>6000</v>
      </c>
      <c r="L41" s="28">
        <f t="shared" si="0"/>
        <v>300</v>
      </c>
      <c r="M41" s="28">
        <f t="shared" si="1"/>
        <v>5700</v>
      </c>
    </row>
    <row r="42" spans="2:13" x14ac:dyDescent="0.25">
      <c r="B42" s="54">
        <v>35</v>
      </c>
      <c r="C42" s="25" t="s">
        <v>242</v>
      </c>
      <c r="D42" s="20">
        <v>42108764</v>
      </c>
      <c r="E42" s="102" t="s">
        <v>59</v>
      </c>
      <c r="F42" s="102"/>
      <c r="G42" s="96" t="s">
        <v>125</v>
      </c>
      <c r="H42" s="97"/>
      <c r="I42" s="97"/>
      <c r="J42" s="98"/>
      <c r="K42" s="31">
        <v>9000</v>
      </c>
      <c r="L42" s="28">
        <f t="shared" si="0"/>
        <v>450</v>
      </c>
      <c r="M42" s="28">
        <f t="shared" si="1"/>
        <v>8550</v>
      </c>
    </row>
    <row r="43" spans="2:13" x14ac:dyDescent="0.25">
      <c r="B43" s="54">
        <v>36</v>
      </c>
      <c r="C43" s="25" t="s">
        <v>243</v>
      </c>
      <c r="D43" s="20">
        <v>91763371</v>
      </c>
      <c r="E43" s="102" t="s">
        <v>60</v>
      </c>
      <c r="F43" s="102"/>
      <c r="G43" s="96" t="s">
        <v>197</v>
      </c>
      <c r="H43" s="97"/>
      <c r="I43" s="97"/>
      <c r="J43" s="98"/>
      <c r="K43" s="31">
        <v>15000</v>
      </c>
      <c r="L43" s="28">
        <f t="shared" si="0"/>
        <v>750</v>
      </c>
      <c r="M43" s="28">
        <f t="shared" si="1"/>
        <v>14250</v>
      </c>
    </row>
    <row r="44" spans="2:13" x14ac:dyDescent="0.25">
      <c r="B44" s="54">
        <v>37</v>
      </c>
      <c r="C44" s="25" t="s">
        <v>244</v>
      </c>
      <c r="D44" s="20">
        <v>49463779</v>
      </c>
      <c r="E44" s="102" t="s">
        <v>61</v>
      </c>
      <c r="F44" s="102"/>
      <c r="G44" s="96" t="s">
        <v>197</v>
      </c>
      <c r="H44" s="97"/>
      <c r="I44" s="97"/>
      <c r="J44" s="98"/>
      <c r="K44" s="31">
        <v>15000</v>
      </c>
      <c r="L44" s="28">
        <f t="shared" si="0"/>
        <v>750</v>
      </c>
      <c r="M44" s="28">
        <f t="shared" si="1"/>
        <v>14250</v>
      </c>
    </row>
    <row r="45" spans="2:13" x14ac:dyDescent="0.25">
      <c r="B45" s="54">
        <v>38</v>
      </c>
      <c r="C45" s="25" t="s">
        <v>245</v>
      </c>
      <c r="D45" s="20">
        <v>68478801</v>
      </c>
      <c r="E45" s="102" t="s">
        <v>62</v>
      </c>
      <c r="F45" s="102"/>
      <c r="G45" s="96" t="s">
        <v>197</v>
      </c>
      <c r="H45" s="97"/>
      <c r="I45" s="97"/>
      <c r="J45" s="98"/>
      <c r="K45" s="31">
        <v>15000</v>
      </c>
      <c r="L45" s="28">
        <f t="shared" si="0"/>
        <v>750</v>
      </c>
      <c r="M45" s="28">
        <f t="shared" si="1"/>
        <v>14250</v>
      </c>
    </row>
    <row r="46" spans="2:13" x14ac:dyDescent="0.25">
      <c r="B46" s="54">
        <v>39</v>
      </c>
      <c r="C46" s="25" t="s">
        <v>246</v>
      </c>
      <c r="D46" s="20">
        <v>90758579</v>
      </c>
      <c r="E46" s="102" t="s">
        <v>63</v>
      </c>
      <c r="F46" s="102"/>
      <c r="G46" s="96" t="s">
        <v>197</v>
      </c>
      <c r="H46" s="97"/>
      <c r="I46" s="97"/>
      <c r="J46" s="98"/>
      <c r="K46" s="31">
        <v>15000</v>
      </c>
      <c r="L46" s="28">
        <f t="shared" si="0"/>
        <v>750</v>
      </c>
      <c r="M46" s="28">
        <f t="shared" si="1"/>
        <v>14250</v>
      </c>
    </row>
    <row r="47" spans="2:13" x14ac:dyDescent="0.25">
      <c r="B47" s="54">
        <v>40</v>
      </c>
      <c r="C47" s="25" t="s">
        <v>247</v>
      </c>
      <c r="D47" s="20">
        <v>86257870</v>
      </c>
      <c r="E47" s="102" t="s">
        <v>64</v>
      </c>
      <c r="F47" s="102"/>
      <c r="G47" s="96" t="s">
        <v>197</v>
      </c>
      <c r="H47" s="97"/>
      <c r="I47" s="97"/>
      <c r="J47" s="98"/>
      <c r="K47" s="31">
        <v>15000</v>
      </c>
      <c r="L47" s="28">
        <f t="shared" si="0"/>
        <v>750</v>
      </c>
      <c r="M47" s="28">
        <f t="shared" si="1"/>
        <v>14250</v>
      </c>
    </row>
    <row r="48" spans="2:13" x14ac:dyDescent="0.25">
      <c r="B48" s="54">
        <v>41</v>
      </c>
      <c r="C48" s="25" t="s">
        <v>248</v>
      </c>
      <c r="D48" s="20">
        <v>79443427</v>
      </c>
      <c r="E48" s="102" t="s">
        <v>65</v>
      </c>
      <c r="F48" s="102"/>
      <c r="G48" s="96" t="s">
        <v>197</v>
      </c>
      <c r="H48" s="97"/>
      <c r="I48" s="97"/>
      <c r="J48" s="98"/>
      <c r="K48" s="31">
        <v>15000</v>
      </c>
      <c r="L48" s="28">
        <f t="shared" si="0"/>
        <v>750</v>
      </c>
      <c r="M48" s="28">
        <f t="shared" si="1"/>
        <v>14250</v>
      </c>
    </row>
    <row r="49" spans="2:13" x14ac:dyDescent="0.25">
      <c r="B49" s="54">
        <v>42</v>
      </c>
      <c r="C49" s="25" t="s">
        <v>249</v>
      </c>
      <c r="D49" s="20">
        <v>68478801</v>
      </c>
      <c r="E49" s="102" t="s">
        <v>66</v>
      </c>
      <c r="F49" s="102"/>
      <c r="G49" s="96" t="s">
        <v>197</v>
      </c>
      <c r="H49" s="97"/>
      <c r="I49" s="97"/>
      <c r="J49" s="98"/>
      <c r="K49" s="31">
        <v>15000</v>
      </c>
      <c r="L49" s="28">
        <f t="shared" si="0"/>
        <v>750</v>
      </c>
      <c r="M49" s="28">
        <f t="shared" si="1"/>
        <v>14250</v>
      </c>
    </row>
    <row r="50" spans="2:13" x14ac:dyDescent="0.25">
      <c r="B50" s="54">
        <v>43</v>
      </c>
      <c r="C50" s="26" t="s">
        <v>250</v>
      </c>
      <c r="D50" s="20">
        <v>26766590</v>
      </c>
      <c r="E50" s="102" t="s">
        <v>112</v>
      </c>
      <c r="F50" s="102"/>
      <c r="G50" s="96" t="s">
        <v>198</v>
      </c>
      <c r="H50" s="97"/>
      <c r="I50" s="97"/>
      <c r="J50" s="98"/>
      <c r="K50" s="31">
        <v>8000</v>
      </c>
      <c r="L50" s="28">
        <f t="shared" si="0"/>
        <v>400</v>
      </c>
      <c r="M50" s="28">
        <f t="shared" si="1"/>
        <v>7600</v>
      </c>
    </row>
    <row r="51" spans="2:13" x14ac:dyDescent="0.25">
      <c r="B51" s="54">
        <v>44</v>
      </c>
      <c r="C51" s="26" t="s">
        <v>251</v>
      </c>
      <c r="D51" s="20">
        <v>107699249</v>
      </c>
      <c r="E51" s="102" t="s">
        <v>113</v>
      </c>
      <c r="F51" s="102"/>
      <c r="G51" s="96" t="s">
        <v>198</v>
      </c>
      <c r="H51" s="97"/>
      <c r="I51" s="97"/>
      <c r="J51" s="98"/>
      <c r="K51" s="31">
        <v>6000</v>
      </c>
      <c r="L51" s="28">
        <f t="shared" si="0"/>
        <v>300</v>
      </c>
      <c r="M51" s="28">
        <f t="shared" si="1"/>
        <v>5700</v>
      </c>
    </row>
    <row r="52" spans="2:13" x14ac:dyDescent="0.25">
      <c r="B52" s="54">
        <v>45</v>
      </c>
      <c r="C52" s="26" t="s">
        <v>252</v>
      </c>
      <c r="D52" s="20">
        <v>79463169</v>
      </c>
      <c r="E52" s="102" t="s">
        <v>67</v>
      </c>
      <c r="F52" s="102"/>
      <c r="G52" s="96" t="s">
        <v>197</v>
      </c>
      <c r="H52" s="97"/>
      <c r="I52" s="97"/>
      <c r="J52" s="98"/>
      <c r="K52" s="31">
        <v>15000</v>
      </c>
      <c r="L52" s="28">
        <f t="shared" si="0"/>
        <v>750</v>
      </c>
      <c r="M52" s="28">
        <f t="shared" si="1"/>
        <v>14250</v>
      </c>
    </row>
    <row r="53" spans="2:13" x14ac:dyDescent="0.25">
      <c r="B53" s="23">
        <v>46</v>
      </c>
      <c r="C53" s="61" t="s">
        <v>253</v>
      </c>
      <c r="D53" s="64">
        <v>95586067</v>
      </c>
      <c r="E53" s="103" t="s">
        <v>68</v>
      </c>
      <c r="F53" s="103"/>
      <c r="G53" s="96" t="s">
        <v>197</v>
      </c>
      <c r="H53" s="97"/>
      <c r="I53" s="97"/>
      <c r="J53" s="98"/>
      <c r="K53" s="80">
        <f>15000/31*18</f>
        <v>8709.677419354839</v>
      </c>
      <c r="L53" s="28">
        <f t="shared" si="0"/>
        <v>435.48387096774195</v>
      </c>
      <c r="M53" s="28">
        <f t="shared" si="1"/>
        <v>8274.1935483870966</v>
      </c>
    </row>
    <row r="54" spans="2:13" x14ac:dyDescent="0.25">
      <c r="B54" s="54">
        <v>47</v>
      </c>
      <c r="C54" s="26" t="s">
        <v>254</v>
      </c>
      <c r="D54" s="20">
        <v>22175571</v>
      </c>
      <c r="E54" s="102" t="s">
        <v>69</v>
      </c>
      <c r="F54" s="102"/>
      <c r="G54" s="96" t="s">
        <v>197</v>
      </c>
      <c r="H54" s="97"/>
      <c r="I54" s="97"/>
      <c r="J54" s="98"/>
      <c r="K54" s="31">
        <v>15000</v>
      </c>
      <c r="L54" s="28">
        <f t="shared" si="0"/>
        <v>750</v>
      </c>
      <c r="M54" s="28">
        <f t="shared" si="1"/>
        <v>14250</v>
      </c>
    </row>
    <row r="55" spans="2:13" x14ac:dyDescent="0.25">
      <c r="B55" s="54">
        <v>48</v>
      </c>
      <c r="C55" s="26" t="s">
        <v>255</v>
      </c>
      <c r="D55" s="20">
        <v>44046073</v>
      </c>
      <c r="E55" s="102" t="s">
        <v>70</v>
      </c>
      <c r="F55" s="102"/>
      <c r="G55" s="96" t="s">
        <v>197</v>
      </c>
      <c r="H55" s="97"/>
      <c r="I55" s="97"/>
      <c r="J55" s="98"/>
      <c r="K55" s="31">
        <v>16000</v>
      </c>
      <c r="L55" s="28">
        <f t="shared" si="0"/>
        <v>800</v>
      </c>
      <c r="M55" s="28">
        <f t="shared" si="1"/>
        <v>15200</v>
      </c>
    </row>
    <row r="56" spans="2:13" x14ac:dyDescent="0.25">
      <c r="B56" s="54">
        <v>49</v>
      </c>
      <c r="C56" s="26" t="s">
        <v>256</v>
      </c>
      <c r="D56" s="20">
        <v>19511655</v>
      </c>
      <c r="E56" s="102" t="s">
        <v>71</v>
      </c>
      <c r="F56" s="102"/>
      <c r="G56" s="96" t="s">
        <v>197</v>
      </c>
      <c r="H56" s="97"/>
      <c r="I56" s="97"/>
      <c r="J56" s="98"/>
      <c r="K56" s="31">
        <v>16000</v>
      </c>
      <c r="L56" s="28">
        <f t="shared" si="0"/>
        <v>800</v>
      </c>
      <c r="M56" s="28">
        <f t="shared" si="1"/>
        <v>15200</v>
      </c>
    </row>
    <row r="57" spans="2:13" x14ac:dyDescent="0.25">
      <c r="B57" s="54">
        <v>50</v>
      </c>
      <c r="C57" s="26" t="s">
        <v>257</v>
      </c>
      <c r="D57" s="20">
        <v>5742366</v>
      </c>
      <c r="E57" s="102" t="s">
        <v>72</v>
      </c>
      <c r="F57" s="102"/>
      <c r="G57" s="96" t="s">
        <v>197</v>
      </c>
      <c r="H57" s="97"/>
      <c r="I57" s="97"/>
      <c r="J57" s="98"/>
      <c r="K57" s="31">
        <v>19000</v>
      </c>
      <c r="L57" s="28">
        <f t="shared" si="0"/>
        <v>950</v>
      </c>
      <c r="M57" s="28">
        <f t="shared" si="1"/>
        <v>18050</v>
      </c>
    </row>
    <row r="58" spans="2:13" x14ac:dyDescent="0.25">
      <c r="B58" s="54">
        <v>51</v>
      </c>
      <c r="C58" s="26" t="s">
        <v>258</v>
      </c>
      <c r="D58" s="20">
        <v>19511655</v>
      </c>
      <c r="E58" s="102" t="s">
        <v>73</v>
      </c>
      <c r="F58" s="102"/>
      <c r="G58" s="96" t="s">
        <v>198</v>
      </c>
      <c r="H58" s="97"/>
      <c r="I58" s="97"/>
      <c r="J58" s="98"/>
      <c r="K58" s="31">
        <v>9000</v>
      </c>
      <c r="L58" s="28">
        <f t="shared" si="0"/>
        <v>450</v>
      </c>
      <c r="M58" s="28">
        <f t="shared" si="1"/>
        <v>8550</v>
      </c>
    </row>
    <row r="59" spans="2:13" x14ac:dyDescent="0.25">
      <c r="B59" s="54">
        <v>52</v>
      </c>
      <c r="C59" s="26" t="s">
        <v>259</v>
      </c>
      <c r="D59" s="20">
        <v>96277505</v>
      </c>
      <c r="E59" s="102" t="s">
        <v>74</v>
      </c>
      <c r="F59" s="102"/>
      <c r="G59" s="96" t="s">
        <v>198</v>
      </c>
      <c r="H59" s="97"/>
      <c r="I59" s="97"/>
      <c r="J59" s="98"/>
      <c r="K59" s="31">
        <v>9000</v>
      </c>
      <c r="L59" s="28">
        <f t="shared" si="0"/>
        <v>450</v>
      </c>
      <c r="M59" s="28">
        <f t="shared" si="1"/>
        <v>8550</v>
      </c>
    </row>
    <row r="60" spans="2:13" x14ac:dyDescent="0.25">
      <c r="B60" s="54">
        <v>53</v>
      </c>
      <c r="C60" s="26" t="s">
        <v>260</v>
      </c>
      <c r="D60" s="20">
        <v>109602056</v>
      </c>
      <c r="E60" s="102" t="s">
        <v>75</v>
      </c>
      <c r="F60" s="102"/>
      <c r="G60" s="96" t="s">
        <v>198</v>
      </c>
      <c r="H60" s="97"/>
      <c r="I60" s="97"/>
      <c r="J60" s="98"/>
      <c r="K60" s="31">
        <v>7000</v>
      </c>
      <c r="L60" s="28">
        <f t="shared" si="0"/>
        <v>350</v>
      </c>
      <c r="M60" s="28">
        <f t="shared" si="1"/>
        <v>6650</v>
      </c>
    </row>
    <row r="61" spans="2:13" x14ac:dyDescent="0.25">
      <c r="B61" s="54">
        <v>54</v>
      </c>
      <c r="C61" s="26" t="s">
        <v>261</v>
      </c>
      <c r="D61" s="20">
        <v>103110712</v>
      </c>
      <c r="E61" s="102" t="s">
        <v>96</v>
      </c>
      <c r="F61" s="102"/>
      <c r="G61" s="96" t="s">
        <v>198</v>
      </c>
      <c r="H61" s="97"/>
      <c r="I61" s="97"/>
      <c r="J61" s="98"/>
      <c r="K61" s="31">
        <v>7000</v>
      </c>
      <c r="L61" s="28">
        <f t="shared" si="0"/>
        <v>350</v>
      </c>
      <c r="M61" s="28">
        <f t="shared" si="1"/>
        <v>6650</v>
      </c>
    </row>
    <row r="62" spans="2:13" x14ac:dyDescent="0.25">
      <c r="B62" s="54">
        <v>55</v>
      </c>
      <c r="C62" s="26" t="s">
        <v>262</v>
      </c>
      <c r="D62" s="20">
        <v>109602056</v>
      </c>
      <c r="E62" s="102" t="s">
        <v>115</v>
      </c>
      <c r="F62" s="102"/>
      <c r="G62" s="96" t="s">
        <v>197</v>
      </c>
      <c r="H62" s="97"/>
      <c r="I62" s="97"/>
      <c r="J62" s="98"/>
      <c r="K62" s="31">
        <v>15000</v>
      </c>
      <c r="L62" s="28">
        <f t="shared" si="0"/>
        <v>750</v>
      </c>
      <c r="M62" s="28">
        <f t="shared" si="1"/>
        <v>14250</v>
      </c>
    </row>
    <row r="63" spans="2:13" x14ac:dyDescent="0.25">
      <c r="B63" s="54">
        <v>56</v>
      </c>
      <c r="C63" s="26" t="s">
        <v>263</v>
      </c>
      <c r="D63" s="20">
        <v>26766590</v>
      </c>
      <c r="E63" s="102" t="s">
        <v>116</v>
      </c>
      <c r="F63" s="102"/>
      <c r="G63" s="96" t="s">
        <v>198</v>
      </c>
      <c r="H63" s="97"/>
      <c r="I63" s="97"/>
      <c r="J63" s="98"/>
      <c r="K63" s="31">
        <v>10000</v>
      </c>
      <c r="L63" s="28">
        <f t="shared" si="0"/>
        <v>500</v>
      </c>
      <c r="M63" s="28">
        <f t="shared" si="1"/>
        <v>9500</v>
      </c>
    </row>
    <row r="64" spans="2:13" x14ac:dyDescent="0.25">
      <c r="B64" s="54">
        <v>57</v>
      </c>
      <c r="C64" s="26" t="s">
        <v>264</v>
      </c>
      <c r="D64" s="20">
        <v>82596956</v>
      </c>
      <c r="E64" s="102" t="s">
        <v>117</v>
      </c>
      <c r="F64" s="102"/>
      <c r="G64" s="96" t="s">
        <v>198</v>
      </c>
      <c r="H64" s="97"/>
      <c r="I64" s="97"/>
      <c r="J64" s="98"/>
      <c r="K64" s="31">
        <v>7000</v>
      </c>
      <c r="L64" s="28">
        <f t="shared" si="0"/>
        <v>350</v>
      </c>
      <c r="M64" s="28">
        <f t="shared" si="1"/>
        <v>6650</v>
      </c>
    </row>
    <row r="65" spans="2:13" x14ac:dyDescent="0.25">
      <c r="B65" s="54">
        <v>58</v>
      </c>
      <c r="C65" s="26" t="s">
        <v>265</v>
      </c>
      <c r="D65" s="20">
        <v>46570292</v>
      </c>
      <c r="E65" s="102" t="s">
        <v>298</v>
      </c>
      <c r="F65" s="102"/>
      <c r="G65" s="96" t="s">
        <v>127</v>
      </c>
      <c r="H65" s="97"/>
      <c r="I65" s="97"/>
      <c r="J65" s="98"/>
      <c r="K65" s="31">
        <v>16000</v>
      </c>
      <c r="L65" s="28">
        <f t="shared" si="0"/>
        <v>800</v>
      </c>
      <c r="M65" s="28">
        <f t="shared" si="1"/>
        <v>15200</v>
      </c>
    </row>
    <row r="66" spans="2:13" x14ac:dyDescent="0.25">
      <c r="B66" s="54">
        <v>59</v>
      </c>
      <c r="C66" s="26" t="s">
        <v>266</v>
      </c>
      <c r="D66" s="20">
        <v>55979157</v>
      </c>
      <c r="E66" s="102" t="s">
        <v>84</v>
      </c>
      <c r="F66" s="102"/>
      <c r="G66" s="96" t="s">
        <v>127</v>
      </c>
      <c r="H66" s="97"/>
      <c r="I66" s="97"/>
      <c r="J66" s="98"/>
      <c r="K66" s="31">
        <v>16000</v>
      </c>
      <c r="L66" s="28">
        <f t="shared" si="0"/>
        <v>800</v>
      </c>
      <c r="M66" s="28">
        <f t="shared" si="1"/>
        <v>15200</v>
      </c>
    </row>
    <row r="67" spans="2:13" x14ac:dyDescent="0.25">
      <c r="B67" s="54">
        <v>60</v>
      </c>
      <c r="C67" s="26" t="s">
        <v>267</v>
      </c>
      <c r="D67" s="20">
        <v>94967113</v>
      </c>
      <c r="E67" s="102" t="s">
        <v>85</v>
      </c>
      <c r="F67" s="102"/>
      <c r="G67" s="96" t="s">
        <v>127</v>
      </c>
      <c r="H67" s="97"/>
      <c r="I67" s="97"/>
      <c r="J67" s="98"/>
      <c r="K67" s="31">
        <v>16000</v>
      </c>
      <c r="L67" s="28">
        <f t="shared" si="0"/>
        <v>800</v>
      </c>
      <c r="M67" s="28">
        <f t="shared" si="1"/>
        <v>15200</v>
      </c>
    </row>
    <row r="68" spans="2:13" x14ac:dyDescent="0.25">
      <c r="B68" s="54">
        <v>61</v>
      </c>
      <c r="C68" s="26" t="s">
        <v>268</v>
      </c>
      <c r="D68" s="20">
        <v>31668437</v>
      </c>
      <c r="E68" s="102" t="s">
        <v>86</v>
      </c>
      <c r="F68" s="102"/>
      <c r="G68" s="96" t="s">
        <v>127</v>
      </c>
      <c r="H68" s="97"/>
      <c r="I68" s="97"/>
      <c r="J68" s="98"/>
      <c r="K68" s="31">
        <v>16000</v>
      </c>
      <c r="L68" s="28">
        <f t="shared" si="0"/>
        <v>800</v>
      </c>
      <c r="M68" s="28">
        <f t="shared" si="1"/>
        <v>15200</v>
      </c>
    </row>
    <row r="69" spans="2:13" x14ac:dyDescent="0.25">
      <c r="B69" s="54">
        <v>62</v>
      </c>
      <c r="C69" s="26" t="s">
        <v>269</v>
      </c>
      <c r="D69" s="20">
        <v>28573234</v>
      </c>
      <c r="E69" s="102" t="s">
        <v>87</v>
      </c>
      <c r="F69" s="102"/>
      <c r="G69" s="96" t="s">
        <v>127</v>
      </c>
      <c r="H69" s="97"/>
      <c r="I69" s="97"/>
      <c r="J69" s="98"/>
      <c r="K69" s="31">
        <v>16000</v>
      </c>
      <c r="L69" s="28">
        <f t="shared" si="0"/>
        <v>800</v>
      </c>
      <c r="M69" s="28">
        <f t="shared" si="1"/>
        <v>15200</v>
      </c>
    </row>
    <row r="70" spans="2:13" x14ac:dyDescent="0.25">
      <c r="B70" s="54">
        <v>63</v>
      </c>
      <c r="C70" s="26" t="s">
        <v>270</v>
      </c>
      <c r="D70" s="20">
        <v>80633137</v>
      </c>
      <c r="E70" s="102" t="s">
        <v>88</v>
      </c>
      <c r="F70" s="102"/>
      <c r="G70" s="96" t="s">
        <v>127</v>
      </c>
      <c r="H70" s="97"/>
      <c r="I70" s="97"/>
      <c r="J70" s="98"/>
      <c r="K70" s="31">
        <v>16000</v>
      </c>
      <c r="L70" s="28">
        <f t="shared" si="0"/>
        <v>800</v>
      </c>
      <c r="M70" s="28">
        <f t="shared" si="1"/>
        <v>15200</v>
      </c>
    </row>
    <row r="71" spans="2:13" x14ac:dyDescent="0.25">
      <c r="B71" s="54">
        <v>64</v>
      </c>
      <c r="C71" s="26" t="s">
        <v>271</v>
      </c>
      <c r="D71" s="20">
        <v>867969</v>
      </c>
      <c r="E71" s="102" t="s">
        <v>89</v>
      </c>
      <c r="F71" s="102"/>
      <c r="G71" s="96" t="s">
        <v>127</v>
      </c>
      <c r="H71" s="97"/>
      <c r="I71" s="97"/>
      <c r="J71" s="98"/>
      <c r="K71" s="31">
        <v>16000</v>
      </c>
      <c r="L71" s="28">
        <f t="shared" si="0"/>
        <v>800</v>
      </c>
      <c r="M71" s="28">
        <f t="shared" si="1"/>
        <v>15200</v>
      </c>
    </row>
    <row r="72" spans="2:13" x14ac:dyDescent="0.25">
      <c r="B72" s="54">
        <v>65</v>
      </c>
      <c r="C72" s="26" t="s">
        <v>272</v>
      </c>
      <c r="D72" s="20">
        <v>91036410</v>
      </c>
      <c r="E72" s="102" t="s">
        <v>90</v>
      </c>
      <c r="F72" s="102"/>
      <c r="G72" s="96" t="s">
        <v>127</v>
      </c>
      <c r="H72" s="97"/>
      <c r="I72" s="97"/>
      <c r="J72" s="98"/>
      <c r="K72" s="31">
        <v>8000</v>
      </c>
      <c r="L72" s="28">
        <f t="shared" si="0"/>
        <v>400</v>
      </c>
      <c r="M72" s="28">
        <f t="shared" si="1"/>
        <v>7600</v>
      </c>
    </row>
    <row r="73" spans="2:13" x14ac:dyDescent="0.25">
      <c r="B73" s="54">
        <v>66</v>
      </c>
      <c r="C73" s="26" t="s">
        <v>273</v>
      </c>
      <c r="D73" s="20">
        <v>17507480</v>
      </c>
      <c r="E73" s="102" t="s">
        <v>91</v>
      </c>
      <c r="F73" s="102"/>
      <c r="G73" s="96" t="s">
        <v>122</v>
      </c>
      <c r="H73" s="97"/>
      <c r="I73" s="97"/>
      <c r="J73" s="98"/>
      <c r="K73" s="31">
        <v>5000</v>
      </c>
      <c r="L73" s="28">
        <f t="shared" ref="L73:L104" si="2">K73*0.05</f>
        <v>250</v>
      </c>
      <c r="M73" s="28">
        <f t="shared" ref="M73:M104" si="3">K73-L73</f>
        <v>4750</v>
      </c>
    </row>
    <row r="74" spans="2:13" x14ac:dyDescent="0.25">
      <c r="B74" s="54">
        <v>67</v>
      </c>
      <c r="C74" s="26" t="s">
        <v>274</v>
      </c>
      <c r="D74" s="20">
        <v>721454455</v>
      </c>
      <c r="E74" s="102" t="s">
        <v>92</v>
      </c>
      <c r="F74" s="102"/>
      <c r="G74" s="96" t="s">
        <v>122</v>
      </c>
      <c r="H74" s="97"/>
      <c r="I74" s="97"/>
      <c r="J74" s="98"/>
      <c r="K74" s="31">
        <v>9000</v>
      </c>
      <c r="L74" s="28">
        <f t="shared" si="2"/>
        <v>450</v>
      </c>
      <c r="M74" s="28">
        <f t="shared" si="3"/>
        <v>8550</v>
      </c>
    </row>
    <row r="75" spans="2:13" x14ac:dyDescent="0.25">
      <c r="B75" s="54">
        <v>68</v>
      </c>
      <c r="C75" s="26" t="s">
        <v>275</v>
      </c>
      <c r="D75" s="20">
        <v>73907839</v>
      </c>
      <c r="E75" s="102" t="s">
        <v>93</v>
      </c>
      <c r="F75" s="102"/>
      <c r="G75" s="96" t="s">
        <v>122</v>
      </c>
      <c r="H75" s="97"/>
      <c r="I75" s="97"/>
      <c r="J75" s="98"/>
      <c r="K75" s="31">
        <v>8000</v>
      </c>
      <c r="L75" s="28">
        <f t="shared" si="2"/>
        <v>400</v>
      </c>
      <c r="M75" s="28">
        <f t="shared" si="3"/>
        <v>7600</v>
      </c>
    </row>
    <row r="76" spans="2:13" x14ac:dyDescent="0.25">
      <c r="B76" s="54">
        <v>69</v>
      </c>
      <c r="C76" s="26" t="s">
        <v>276</v>
      </c>
      <c r="D76" s="20">
        <v>83339019</v>
      </c>
      <c r="E76" s="102" t="s">
        <v>94</v>
      </c>
      <c r="F76" s="102"/>
      <c r="G76" s="96" t="s">
        <v>122</v>
      </c>
      <c r="H76" s="97"/>
      <c r="I76" s="97"/>
      <c r="J76" s="98"/>
      <c r="K76" s="31">
        <v>8000</v>
      </c>
      <c r="L76" s="28">
        <f t="shared" si="2"/>
        <v>400</v>
      </c>
      <c r="M76" s="28">
        <f t="shared" si="3"/>
        <v>7600</v>
      </c>
    </row>
    <row r="77" spans="2:13" x14ac:dyDescent="0.25">
      <c r="B77" s="54">
        <v>70</v>
      </c>
      <c r="C77" s="26" t="s">
        <v>277</v>
      </c>
      <c r="D77" s="20">
        <v>46117644</v>
      </c>
      <c r="E77" s="102" t="s">
        <v>95</v>
      </c>
      <c r="F77" s="102"/>
      <c r="G77" s="96" t="s">
        <v>122</v>
      </c>
      <c r="H77" s="97"/>
      <c r="I77" s="97"/>
      <c r="J77" s="98"/>
      <c r="K77" s="31">
        <v>10000</v>
      </c>
      <c r="L77" s="28">
        <f t="shared" si="2"/>
        <v>500</v>
      </c>
      <c r="M77" s="28">
        <f t="shared" si="3"/>
        <v>9500</v>
      </c>
    </row>
    <row r="78" spans="2:13" x14ac:dyDescent="0.25">
      <c r="B78" s="54">
        <v>71</v>
      </c>
      <c r="C78" s="26" t="s">
        <v>278</v>
      </c>
      <c r="D78" s="20">
        <v>43219063</v>
      </c>
      <c r="E78" s="102" t="s">
        <v>76</v>
      </c>
      <c r="F78" s="102"/>
      <c r="G78" s="96" t="s">
        <v>127</v>
      </c>
      <c r="H78" s="97"/>
      <c r="I78" s="97"/>
      <c r="J78" s="98"/>
      <c r="K78" s="31">
        <v>16000</v>
      </c>
      <c r="L78" s="28">
        <f t="shared" si="2"/>
        <v>800</v>
      </c>
      <c r="M78" s="28">
        <f t="shared" si="3"/>
        <v>15200</v>
      </c>
    </row>
    <row r="79" spans="2:13" x14ac:dyDescent="0.25">
      <c r="B79" s="54">
        <v>72</v>
      </c>
      <c r="C79" s="26" t="s">
        <v>279</v>
      </c>
      <c r="D79" s="20">
        <v>37261797</v>
      </c>
      <c r="E79" s="102" t="s">
        <v>77</v>
      </c>
      <c r="F79" s="102"/>
      <c r="G79" s="96" t="s">
        <v>127</v>
      </c>
      <c r="H79" s="97"/>
      <c r="I79" s="97"/>
      <c r="J79" s="98"/>
      <c r="K79" s="31">
        <v>16000</v>
      </c>
      <c r="L79" s="28">
        <f t="shared" si="2"/>
        <v>800</v>
      </c>
      <c r="M79" s="28">
        <f t="shared" si="3"/>
        <v>15200</v>
      </c>
    </row>
    <row r="80" spans="2:13" x14ac:dyDescent="0.25">
      <c r="B80" s="54">
        <v>73</v>
      </c>
      <c r="C80" s="26" t="s">
        <v>280</v>
      </c>
      <c r="D80" s="20">
        <v>5742366</v>
      </c>
      <c r="E80" s="102" t="s">
        <v>78</v>
      </c>
      <c r="F80" s="102"/>
      <c r="G80" s="96" t="s">
        <v>127</v>
      </c>
      <c r="H80" s="97"/>
      <c r="I80" s="97"/>
      <c r="J80" s="98"/>
      <c r="K80" s="31">
        <v>16000</v>
      </c>
      <c r="L80" s="28">
        <f t="shared" si="2"/>
        <v>800</v>
      </c>
      <c r="M80" s="28">
        <f t="shared" si="3"/>
        <v>15200</v>
      </c>
    </row>
    <row r="81" spans="2:13" x14ac:dyDescent="0.25">
      <c r="B81" s="54">
        <v>74</v>
      </c>
      <c r="C81" s="26" t="s">
        <v>281</v>
      </c>
      <c r="D81" s="20">
        <v>30100518</v>
      </c>
      <c r="E81" s="102" t="s">
        <v>79</v>
      </c>
      <c r="F81" s="102"/>
      <c r="G81" s="96" t="s">
        <v>127</v>
      </c>
      <c r="H81" s="97"/>
      <c r="I81" s="97"/>
      <c r="J81" s="98"/>
      <c r="K81" s="31">
        <v>16000</v>
      </c>
      <c r="L81" s="28">
        <f t="shared" si="2"/>
        <v>800</v>
      </c>
      <c r="M81" s="28">
        <f t="shared" si="3"/>
        <v>15200</v>
      </c>
    </row>
    <row r="82" spans="2:13" x14ac:dyDescent="0.25">
      <c r="B82" s="54">
        <v>75</v>
      </c>
      <c r="C82" s="26" t="s">
        <v>282</v>
      </c>
      <c r="D82" s="20">
        <v>5063019</v>
      </c>
      <c r="E82" s="102" t="s">
        <v>80</v>
      </c>
      <c r="F82" s="102"/>
      <c r="G82" s="96" t="s">
        <v>127</v>
      </c>
      <c r="H82" s="97"/>
      <c r="I82" s="97"/>
      <c r="J82" s="98"/>
      <c r="K82" s="31">
        <v>16000</v>
      </c>
      <c r="L82" s="28">
        <f t="shared" si="2"/>
        <v>800</v>
      </c>
      <c r="M82" s="28">
        <f t="shared" si="3"/>
        <v>15200</v>
      </c>
    </row>
    <row r="83" spans="2:13" x14ac:dyDescent="0.25">
      <c r="B83" s="54">
        <v>76</v>
      </c>
      <c r="C83" s="26" t="s">
        <v>283</v>
      </c>
      <c r="D83" s="20">
        <v>60700998</v>
      </c>
      <c r="E83" s="102" t="s">
        <v>81</v>
      </c>
      <c r="F83" s="102"/>
      <c r="G83" s="96" t="s">
        <v>127</v>
      </c>
      <c r="H83" s="97"/>
      <c r="I83" s="97"/>
      <c r="J83" s="98"/>
      <c r="K83" s="31">
        <v>16000</v>
      </c>
      <c r="L83" s="28">
        <f t="shared" si="2"/>
        <v>800</v>
      </c>
      <c r="M83" s="28">
        <f t="shared" si="3"/>
        <v>15200</v>
      </c>
    </row>
    <row r="84" spans="2:13" x14ac:dyDescent="0.25">
      <c r="B84" s="54">
        <v>77</v>
      </c>
      <c r="C84" s="26" t="s">
        <v>284</v>
      </c>
      <c r="D84" s="20">
        <v>5793386</v>
      </c>
      <c r="E84" s="102" t="s">
        <v>82</v>
      </c>
      <c r="F84" s="102"/>
      <c r="G84" s="96" t="s">
        <v>127</v>
      </c>
      <c r="H84" s="97"/>
      <c r="I84" s="97"/>
      <c r="J84" s="98"/>
      <c r="K84" s="31">
        <v>16000</v>
      </c>
      <c r="L84" s="28">
        <f t="shared" si="2"/>
        <v>800</v>
      </c>
      <c r="M84" s="28">
        <f t="shared" si="3"/>
        <v>15200</v>
      </c>
    </row>
    <row r="85" spans="2:13" x14ac:dyDescent="0.25">
      <c r="B85" s="54">
        <v>78</v>
      </c>
      <c r="C85" s="26" t="s">
        <v>285</v>
      </c>
      <c r="D85" s="20">
        <v>867969</v>
      </c>
      <c r="E85" s="102" t="s">
        <v>83</v>
      </c>
      <c r="F85" s="102"/>
      <c r="G85" s="96" t="s">
        <v>127</v>
      </c>
      <c r="H85" s="97"/>
      <c r="I85" s="97"/>
      <c r="J85" s="98"/>
      <c r="K85" s="31">
        <v>16000</v>
      </c>
      <c r="L85" s="28">
        <f t="shared" si="2"/>
        <v>800</v>
      </c>
      <c r="M85" s="28">
        <f t="shared" si="3"/>
        <v>15200</v>
      </c>
    </row>
    <row r="86" spans="2:13" x14ac:dyDescent="0.25">
      <c r="B86" s="54">
        <v>79</v>
      </c>
      <c r="C86" s="26" t="s">
        <v>286</v>
      </c>
      <c r="D86" s="20">
        <v>19525087</v>
      </c>
      <c r="E86" s="102" t="s">
        <v>299</v>
      </c>
      <c r="F86" s="102"/>
      <c r="G86" s="96" t="s">
        <v>196</v>
      </c>
      <c r="H86" s="97"/>
      <c r="I86" s="97"/>
      <c r="J86" s="98"/>
      <c r="K86" s="31">
        <v>12000</v>
      </c>
      <c r="L86" s="28">
        <f t="shared" si="2"/>
        <v>600</v>
      </c>
      <c r="M86" s="28">
        <f t="shared" si="3"/>
        <v>11400</v>
      </c>
    </row>
    <row r="87" spans="2:13" x14ac:dyDescent="0.25">
      <c r="B87" s="23">
        <v>80</v>
      </c>
      <c r="C87" s="61" t="s">
        <v>287</v>
      </c>
      <c r="D87" s="64">
        <v>18397700</v>
      </c>
      <c r="E87" s="103" t="s">
        <v>109</v>
      </c>
      <c r="F87" s="103"/>
      <c r="G87" s="96" t="s">
        <v>197</v>
      </c>
      <c r="H87" s="97"/>
      <c r="I87" s="97"/>
      <c r="J87" s="98"/>
      <c r="K87" s="80">
        <f>15000/31*18</f>
        <v>8709.677419354839</v>
      </c>
      <c r="L87" s="28">
        <f t="shared" si="2"/>
        <v>435.48387096774195</v>
      </c>
      <c r="M87" s="28">
        <f t="shared" si="3"/>
        <v>8274.1935483870966</v>
      </c>
    </row>
    <row r="88" spans="2:13" x14ac:dyDescent="0.25">
      <c r="B88" s="54">
        <v>81</v>
      </c>
      <c r="C88" s="26" t="s">
        <v>288</v>
      </c>
      <c r="D88" s="20">
        <v>105423122</v>
      </c>
      <c r="E88" s="102" t="s">
        <v>110</v>
      </c>
      <c r="F88" s="102"/>
      <c r="G88" s="96" t="s">
        <v>197</v>
      </c>
      <c r="H88" s="97"/>
      <c r="I88" s="97"/>
      <c r="J88" s="98"/>
      <c r="K88" s="31">
        <v>15000</v>
      </c>
      <c r="L88" s="28">
        <f t="shared" si="2"/>
        <v>750</v>
      </c>
      <c r="M88" s="28">
        <f t="shared" si="3"/>
        <v>14250</v>
      </c>
    </row>
    <row r="89" spans="2:13" x14ac:dyDescent="0.25">
      <c r="B89" s="54">
        <v>82</v>
      </c>
      <c r="C89" s="26" t="s">
        <v>289</v>
      </c>
      <c r="D89" s="20">
        <v>107574713</v>
      </c>
      <c r="E89" s="102" t="s">
        <v>111</v>
      </c>
      <c r="F89" s="102"/>
      <c r="G89" s="96" t="s">
        <v>197</v>
      </c>
      <c r="H89" s="97"/>
      <c r="I89" s="97"/>
      <c r="J89" s="98"/>
      <c r="K89" s="31">
        <v>15000</v>
      </c>
      <c r="L89" s="28">
        <f t="shared" si="2"/>
        <v>750</v>
      </c>
      <c r="M89" s="28">
        <f t="shared" si="3"/>
        <v>14250</v>
      </c>
    </row>
    <row r="90" spans="2:13" x14ac:dyDescent="0.25">
      <c r="B90" s="54">
        <v>83</v>
      </c>
      <c r="C90" s="26" t="s">
        <v>290</v>
      </c>
      <c r="D90" s="20">
        <v>103901868</v>
      </c>
      <c r="E90" s="102" t="s">
        <v>107</v>
      </c>
      <c r="F90" s="102"/>
      <c r="G90" s="96" t="s">
        <v>195</v>
      </c>
      <c r="H90" s="97"/>
      <c r="I90" s="97"/>
      <c r="J90" s="98"/>
      <c r="K90" s="31">
        <v>8000</v>
      </c>
      <c r="L90" s="28">
        <f t="shared" si="2"/>
        <v>400</v>
      </c>
      <c r="M90" s="28">
        <f t="shared" si="3"/>
        <v>7600</v>
      </c>
    </row>
    <row r="91" spans="2:13" x14ac:dyDescent="0.25">
      <c r="B91" s="54">
        <v>84</v>
      </c>
      <c r="C91" s="26" t="s">
        <v>291</v>
      </c>
      <c r="D91" s="20">
        <v>11109173</v>
      </c>
      <c r="E91" s="102" t="s">
        <v>108</v>
      </c>
      <c r="F91" s="102"/>
      <c r="G91" s="96" t="s">
        <v>127</v>
      </c>
      <c r="H91" s="97"/>
      <c r="I91" s="97"/>
      <c r="J91" s="98"/>
      <c r="K91" s="31">
        <v>15000</v>
      </c>
      <c r="L91" s="28">
        <f t="shared" si="2"/>
        <v>750</v>
      </c>
      <c r="M91" s="28">
        <f t="shared" si="3"/>
        <v>14250</v>
      </c>
    </row>
    <row r="92" spans="2:13" x14ac:dyDescent="0.25">
      <c r="B92" s="54">
        <v>85</v>
      </c>
      <c r="C92" s="26" t="s">
        <v>292</v>
      </c>
      <c r="D92" s="20">
        <v>79885470</v>
      </c>
      <c r="E92" s="102" t="s">
        <v>194</v>
      </c>
      <c r="F92" s="102"/>
      <c r="G92" s="96" t="s">
        <v>201</v>
      </c>
      <c r="H92" s="97"/>
      <c r="I92" s="97"/>
      <c r="J92" s="98"/>
      <c r="K92" s="31">
        <v>8000</v>
      </c>
      <c r="L92" s="28">
        <f t="shared" si="2"/>
        <v>400</v>
      </c>
      <c r="M92" s="28">
        <f t="shared" si="3"/>
        <v>7600</v>
      </c>
    </row>
    <row r="93" spans="2:13" x14ac:dyDescent="0.25">
      <c r="B93" s="54">
        <v>86</v>
      </c>
      <c r="C93" s="26" t="s">
        <v>293</v>
      </c>
      <c r="D93" s="20">
        <v>18278744</v>
      </c>
      <c r="E93" s="102" t="s">
        <v>300</v>
      </c>
      <c r="F93" s="102"/>
      <c r="G93" s="96" t="s">
        <v>120</v>
      </c>
      <c r="H93" s="97"/>
      <c r="I93" s="97"/>
      <c r="J93" s="98"/>
      <c r="K93" s="31">
        <v>6000</v>
      </c>
      <c r="L93" s="28">
        <f t="shared" si="2"/>
        <v>300</v>
      </c>
      <c r="M93" s="28">
        <f t="shared" si="3"/>
        <v>5700</v>
      </c>
    </row>
    <row r="94" spans="2:13" x14ac:dyDescent="0.25">
      <c r="B94" s="54">
        <v>87</v>
      </c>
      <c r="C94" s="26" t="s">
        <v>294</v>
      </c>
      <c r="D94" s="20">
        <v>106094297</v>
      </c>
      <c r="E94" s="102" t="s">
        <v>301</v>
      </c>
      <c r="F94" s="102"/>
      <c r="G94" s="96" t="s">
        <v>122</v>
      </c>
      <c r="H94" s="97"/>
      <c r="I94" s="97"/>
      <c r="J94" s="98"/>
      <c r="K94" s="31">
        <v>5000</v>
      </c>
      <c r="L94" s="28">
        <f t="shared" si="2"/>
        <v>250</v>
      </c>
      <c r="M94" s="28">
        <f t="shared" si="3"/>
        <v>4750</v>
      </c>
    </row>
    <row r="95" spans="2:13" x14ac:dyDescent="0.25">
      <c r="B95" s="54">
        <v>88</v>
      </c>
      <c r="C95" s="26" t="s">
        <v>295</v>
      </c>
      <c r="D95" s="20">
        <v>16312457</v>
      </c>
      <c r="E95" s="102" t="s">
        <v>304</v>
      </c>
      <c r="F95" s="102"/>
      <c r="G95" s="96" t="s">
        <v>197</v>
      </c>
      <c r="H95" s="97"/>
      <c r="I95" s="97"/>
      <c r="J95" s="98"/>
      <c r="K95" s="31">
        <v>15000</v>
      </c>
      <c r="L95" s="28">
        <f t="shared" si="2"/>
        <v>750</v>
      </c>
      <c r="M95" s="28">
        <f t="shared" si="3"/>
        <v>14250</v>
      </c>
    </row>
    <row r="96" spans="2:13" x14ac:dyDescent="0.25">
      <c r="B96" s="54">
        <v>89</v>
      </c>
      <c r="C96" s="26" t="s">
        <v>296</v>
      </c>
      <c r="D96" s="20">
        <v>41039378</v>
      </c>
      <c r="E96" s="102" t="s">
        <v>302</v>
      </c>
      <c r="F96" s="102"/>
      <c r="G96" s="96" t="s">
        <v>122</v>
      </c>
      <c r="H96" s="97"/>
      <c r="I96" s="97"/>
      <c r="J96" s="98"/>
      <c r="K96" s="31">
        <v>6000</v>
      </c>
      <c r="L96" s="28">
        <f t="shared" si="2"/>
        <v>300</v>
      </c>
      <c r="M96" s="28">
        <f t="shared" si="3"/>
        <v>5700</v>
      </c>
    </row>
    <row r="97" spans="2:13" x14ac:dyDescent="0.25">
      <c r="B97" s="54">
        <v>90</v>
      </c>
      <c r="C97" s="26" t="s">
        <v>297</v>
      </c>
      <c r="D97" s="20">
        <v>6278256</v>
      </c>
      <c r="E97" s="102" t="s">
        <v>303</v>
      </c>
      <c r="F97" s="102"/>
      <c r="G97" s="96" t="s">
        <v>197</v>
      </c>
      <c r="H97" s="97"/>
      <c r="I97" s="97"/>
      <c r="J97" s="98"/>
      <c r="K97" s="31">
        <v>15000</v>
      </c>
      <c r="L97" s="28">
        <f t="shared" si="2"/>
        <v>750</v>
      </c>
      <c r="M97" s="28">
        <f t="shared" si="3"/>
        <v>14250</v>
      </c>
    </row>
    <row r="98" spans="2:13" x14ac:dyDescent="0.25">
      <c r="B98" s="54">
        <v>91</v>
      </c>
      <c r="C98" s="67" t="s">
        <v>308</v>
      </c>
      <c r="D98" s="63">
        <v>42333563</v>
      </c>
      <c r="E98" s="94" t="s">
        <v>309</v>
      </c>
      <c r="F98" s="95"/>
      <c r="G98" s="99" t="s">
        <v>196</v>
      </c>
      <c r="H98" s="100"/>
      <c r="I98" s="100"/>
      <c r="J98" s="101"/>
      <c r="K98" s="62">
        <v>12000</v>
      </c>
      <c r="L98" s="28">
        <f t="shared" si="2"/>
        <v>600</v>
      </c>
      <c r="M98" s="28">
        <f t="shared" si="3"/>
        <v>11400</v>
      </c>
    </row>
    <row r="99" spans="2:13" x14ac:dyDescent="0.25">
      <c r="B99" s="54">
        <v>92</v>
      </c>
      <c r="C99" s="27" t="s">
        <v>349</v>
      </c>
      <c r="D99" s="63">
        <v>9206059</v>
      </c>
      <c r="E99" s="94" t="s">
        <v>310</v>
      </c>
      <c r="F99" s="95"/>
      <c r="G99" s="99" t="s">
        <v>124</v>
      </c>
      <c r="H99" s="100"/>
      <c r="I99" s="100"/>
      <c r="J99" s="101"/>
      <c r="K99" s="62">
        <v>7000</v>
      </c>
      <c r="L99" s="28">
        <f t="shared" si="2"/>
        <v>350</v>
      </c>
      <c r="M99" s="28">
        <f t="shared" si="3"/>
        <v>6650</v>
      </c>
    </row>
    <row r="100" spans="2:13" x14ac:dyDescent="0.25">
      <c r="B100" s="54">
        <v>93</v>
      </c>
      <c r="C100" s="27" t="s">
        <v>370</v>
      </c>
      <c r="D100" s="63">
        <v>109861078</v>
      </c>
      <c r="E100" s="94" t="s">
        <v>371</v>
      </c>
      <c r="F100" s="95"/>
      <c r="G100" s="99" t="s">
        <v>201</v>
      </c>
      <c r="H100" s="100"/>
      <c r="I100" s="100"/>
      <c r="J100" s="101"/>
      <c r="K100" s="62">
        <v>10000</v>
      </c>
      <c r="L100" s="28">
        <f t="shared" si="2"/>
        <v>500</v>
      </c>
      <c r="M100" s="28">
        <f t="shared" si="3"/>
        <v>9500</v>
      </c>
    </row>
    <row r="101" spans="2:13" x14ac:dyDescent="0.25">
      <c r="B101" s="54">
        <v>94</v>
      </c>
      <c r="C101" s="27" t="s">
        <v>348</v>
      </c>
      <c r="D101" s="63">
        <v>84953284</v>
      </c>
      <c r="E101" s="94" t="s">
        <v>347</v>
      </c>
      <c r="F101" s="95"/>
      <c r="G101" s="96" t="s">
        <v>197</v>
      </c>
      <c r="H101" s="97"/>
      <c r="I101" s="97"/>
      <c r="J101" s="98"/>
      <c r="K101" s="62">
        <v>15000</v>
      </c>
      <c r="L101" s="28">
        <f t="shared" si="2"/>
        <v>750</v>
      </c>
      <c r="M101" s="28">
        <f t="shared" si="3"/>
        <v>14250</v>
      </c>
    </row>
    <row r="102" spans="2:13" x14ac:dyDescent="0.25">
      <c r="B102" s="54">
        <v>95</v>
      </c>
      <c r="C102" s="27" t="s">
        <v>353</v>
      </c>
      <c r="D102" s="63">
        <v>5713536</v>
      </c>
      <c r="E102" s="94" t="s">
        <v>350</v>
      </c>
      <c r="F102" s="95"/>
      <c r="G102" s="96" t="s">
        <v>127</v>
      </c>
      <c r="H102" s="97"/>
      <c r="I102" s="97"/>
      <c r="J102" s="98"/>
      <c r="K102" s="62">
        <v>16000</v>
      </c>
      <c r="L102" s="28">
        <f t="shared" si="2"/>
        <v>800</v>
      </c>
      <c r="M102" s="28">
        <f t="shared" si="3"/>
        <v>15200</v>
      </c>
    </row>
    <row r="103" spans="2:13" x14ac:dyDescent="0.25">
      <c r="B103" s="54">
        <v>96</v>
      </c>
      <c r="C103" s="27" t="s">
        <v>354</v>
      </c>
      <c r="D103" s="20">
        <v>92324525</v>
      </c>
      <c r="E103" s="94" t="s">
        <v>351</v>
      </c>
      <c r="F103" s="95" t="s">
        <v>351</v>
      </c>
      <c r="G103" s="96" t="s">
        <v>198</v>
      </c>
      <c r="H103" s="97"/>
      <c r="I103" s="97"/>
      <c r="J103" s="98"/>
      <c r="K103" s="62">
        <v>3612.9032258064517</v>
      </c>
      <c r="L103" s="28">
        <f t="shared" si="2"/>
        <v>180.64516129032259</v>
      </c>
      <c r="M103" s="28">
        <f t="shared" si="3"/>
        <v>3432.2580645161293</v>
      </c>
    </row>
    <row r="104" spans="2:13" x14ac:dyDescent="0.25">
      <c r="B104" s="54">
        <v>97</v>
      </c>
      <c r="C104" s="27" t="s">
        <v>355</v>
      </c>
      <c r="D104" s="20">
        <v>3531104</v>
      </c>
      <c r="E104" s="94" t="s">
        <v>352</v>
      </c>
      <c r="F104" s="95" t="s">
        <v>352</v>
      </c>
      <c r="G104" s="96" t="s">
        <v>127</v>
      </c>
      <c r="H104" s="97"/>
      <c r="I104" s="97"/>
      <c r="J104" s="98"/>
      <c r="K104" s="62">
        <v>7741.9354838709678</v>
      </c>
      <c r="L104" s="28">
        <f t="shared" si="2"/>
        <v>387.09677419354841</v>
      </c>
      <c r="M104" s="28">
        <f t="shared" si="3"/>
        <v>7354.8387096774195</v>
      </c>
    </row>
  </sheetData>
  <mergeCells count="201">
    <mergeCell ref="E7:F7"/>
    <mergeCell ref="G7:J7"/>
    <mergeCell ref="E8:F8"/>
    <mergeCell ref="G8:J8"/>
    <mergeCell ref="E9:F9"/>
    <mergeCell ref="G9:J9"/>
    <mergeCell ref="C1:H1"/>
    <mergeCell ref="C2:H2"/>
    <mergeCell ref="C3:H3"/>
    <mergeCell ref="C4:H4"/>
    <mergeCell ref="B5:I5"/>
    <mergeCell ref="E13:F13"/>
    <mergeCell ref="G13:J13"/>
    <mergeCell ref="E14:F14"/>
    <mergeCell ref="G14:J14"/>
    <mergeCell ref="E15:F15"/>
    <mergeCell ref="G15:J15"/>
    <mergeCell ref="E10:F10"/>
    <mergeCell ref="G10:J10"/>
    <mergeCell ref="E11:F11"/>
    <mergeCell ref="G11:J11"/>
    <mergeCell ref="E12:F12"/>
    <mergeCell ref="G12:J12"/>
    <mergeCell ref="E19:F19"/>
    <mergeCell ref="G19:J19"/>
    <mergeCell ref="E20:F20"/>
    <mergeCell ref="G20:J20"/>
    <mergeCell ref="E21:F21"/>
    <mergeCell ref="G21:J21"/>
    <mergeCell ref="E16:F16"/>
    <mergeCell ref="G16:J16"/>
    <mergeCell ref="E17:F17"/>
    <mergeCell ref="G17:J17"/>
    <mergeCell ref="E18:F18"/>
    <mergeCell ref="G18:J18"/>
    <mergeCell ref="E25:F25"/>
    <mergeCell ref="G25:J25"/>
    <mergeCell ref="E26:F26"/>
    <mergeCell ref="G26:J26"/>
    <mergeCell ref="E27:F27"/>
    <mergeCell ref="G27:J27"/>
    <mergeCell ref="E22:F22"/>
    <mergeCell ref="G22:J22"/>
    <mergeCell ref="E23:F23"/>
    <mergeCell ref="G23:J23"/>
    <mergeCell ref="E24:F24"/>
    <mergeCell ref="G24:J24"/>
    <mergeCell ref="E31:F31"/>
    <mergeCell ref="G31:J31"/>
    <mergeCell ref="E32:F32"/>
    <mergeCell ref="G32:J32"/>
    <mergeCell ref="E33:F33"/>
    <mergeCell ref="G33:J33"/>
    <mergeCell ref="E28:F28"/>
    <mergeCell ref="G28:J28"/>
    <mergeCell ref="E29:F29"/>
    <mergeCell ref="G29:J29"/>
    <mergeCell ref="E30:F30"/>
    <mergeCell ref="G30:J30"/>
    <mergeCell ref="E37:F37"/>
    <mergeCell ref="G37:J37"/>
    <mergeCell ref="E38:F38"/>
    <mergeCell ref="G38:J38"/>
    <mergeCell ref="E39:F39"/>
    <mergeCell ref="G39:J39"/>
    <mergeCell ref="E34:F34"/>
    <mergeCell ref="G34:J34"/>
    <mergeCell ref="E35:F35"/>
    <mergeCell ref="G35:J35"/>
    <mergeCell ref="E36:F36"/>
    <mergeCell ref="G36:J36"/>
    <mergeCell ref="E43:F43"/>
    <mergeCell ref="G43:J43"/>
    <mergeCell ref="E44:F44"/>
    <mergeCell ref="G44:J44"/>
    <mergeCell ref="E45:F45"/>
    <mergeCell ref="G45:J45"/>
    <mergeCell ref="E40:F40"/>
    <mergeCell ref="G40:J40"/>
    <mergeCell ref="E41:F41"/>
    <mergeCell ref="G41:J41"/>
    <mergeCell ref="E42:F42"/>
    <mergeCell ref="G42:J42"/>
    <mergeCell ref="E49:F49"/>
    <mergeCell ref="G49:J49"/>
    <mergeCell ref="E50:F50"/>
    <mergeCell ref="G50:J50"/>
    <mergeCell ref="E51:F51"/>
    <mergeCell ref="G51:J51"/>
    <mergeCell ref="E46:F46"/>
    <mergeCell ref="G46:J46"/>
    <mergeCell ref="E47:F47"/>
    <mergeCell ref="G47:J47"/>
    <mergeCell ref="E48:F48"/>
    <mergeCell ref="G48:J48"/>
    <mergeCell ref="E55:F55"/>
    <mergeCell ref="G55:J55"/>
    <mergeCell ref="E56:F56"/>
    <mergeCell ref="G56:J56"/>
    <mergeCell ref="E57:F57"/>
    <mergeCell ref="G57:J57"/>
    <mergeCell ref="E52:F52"/>
    <mergeCell ref="G52:J52"/>
    <mergeCell ref="E53:F53"/>
    <mergeCell ref="G53:J53"/>
    <mergeCell ref="E54:F54"/>
    <mergeCell ref="G54:J54"/>
    <mergeCell ref="E61:F61"/>
    <mergeCell ref="G61:J61"/>
    <mergeCell ref="E62:F62"/>
    <mergeCell ref="G62:J62"/>
    <mergeCell ref="E63:F63"/>
    <mergeCell ref="G63:J63"/>
    <mergeCell ref="E58:F58"/>
    <mergeCell ref="G58:J58"/>
    <mergeCell ref="E59:F59"/>
    <mergeCell ref="G59:J59"/>
    <mergeCell ref="E60:F60"/>
    <mergeCell ref="G60:J60"/>
    <mergeCell ref="E67:F67"/>
    <mergeCell ref="G67:J67"/>
    <mergeCell ref="E68:F68"/>
    <mergeCell ref="G68:J68"/>
    <mergeCell ref="E69:F69"/>
    <mergeCell ref="G69:J69"/>
    <mergeCell ref="E64:F64"/>
    <mergeCell ref="G64:J64"/>
    <mergeCell ref="E65:F65"/>
    <mergeCell ref="G65:J65"/>
    <mergeCell ref="E66:F66"/>
    <mergeCell ref="G66:J66"/>
    <mergeCell ref="E73:F73"/>
    <mergeCell ref="G73:J73"/>
    <mergeCell ref="E74:F74"/>
    <mergeCell ref="G74:J74"/>
    <mergeCell ref="E75:F75"/>
    <mergeCell ref="G75:J75"/>
    <mergeCell ref="E70:F70"/>
    <mergeCell ref="G70:J70"/>
    <mergeCell ref="E71:F71"/>
    <mergeCell ref="G71:J71"/>
    <mergeCell ref="E72:F72"/>
    <mergeCell ref="G72:J72"/>
    <mergeCell ref="E79:F79"/>
    <mergeCell ref="G79:J79"/>
    <mergeCell ref="E80:F80"/>
    <mergeCell ref="G80:J80"/>
    <mergeCell ref="E81:F81"/>
    <mergeCell ref="G81:J81"/>
    <mergeCell ref="E76:F76"/>
    <mergeCell ref="G76:J76"/>
    <mergeCell ref="E77:F77"/>
    <mergeCell ref="G77:J77"/>
    <mergeCell ref="E78:F78"/>
    <mergeCell ref="G78:J78"/>
    <mergeCell ref="E85:F85"/>
    <mergeCell ref="G85:J85"/>
    <mergeCell ref="E86:F86"/>
    <mergeCell ref="G86:J86"/>
    <mergeCell ref="E87:F87"/>
    <mergeCell ref="G87:J87"/>
    <mergeCell ref="E82:F82"/>
    <mergeCell ref="G82:J82"/>
    <mergeCell ref="E83:F83"/>
    <mergeCell ref="G83:J83"/>
    <mergeCell ref="E84:F84"/>
    <mergeCell ref="G84:J84"/>
    <mergeCell ref="E91:F91"/>
    <mergeCell ref="G91:J91"/>
    <mergeCell ref="E92:F92"/>
    <mergeCell ref="G92:J92"/>
    <mergeCell ref="E93:F93"/>
    <mergeCell ref="G93:J93"/>
    <mergeCell ref="E88:F88"/>
    <mergeCell ref="G88:J88"/>
    <mergeCell ref="E89:F89"/>
    <mergeCell ref="G89:J89"/>
    <mergeCell ref="E90:F90"/>
    <mergeCell ref="G90:J90"/>
    <mergeCell ref="E97:F97"/>
    <mergeCell ref="G97:J97"/>
    <mergeCell ref="E98:F98"/>
    <mergeCell ref="G98:J98"/>
    <mergeCell ref="E99:F99"/>
    <mergeCell ref="G99:J99"/>
    <mergeCell ref="E94:F94"/>
    <mergeCell ref="G94:J94"/>
    <mergeCell ref="E95:F95"/>
    <mergeCell ref="G95:J95"/>
    <mergeCell ref="E96:F96"/>
    <mergeCell ref="G96:J96"/>
    <mergeCell ref="E103:F103"/>
    <mergeCell ref="G103:J103"/>
    <mergeCell ref="E104:F104"/>
    <mergeCell ref="G104:J104"/>
    <mergeCell ref="E100:F100"/>
    <mergeCell ref="G100:J100"/>
    <mergeCell ref="E101:F101"/>
    <mergeCell ref="G101:J101"/>
    <mergeCell ref="E102:F102"/>
    <mergeCell ref="G102:J102"/>
  </mergeCells>
  <printOptions horizontalCentered="1"/>
  <pageMargins left="0.51181102362204722" right="0.70866141732283472" top="0.74803149606299213" bottom="0.74803149606299213" header="0.31496062992125984" footer="0.31496062992125984"/>
  <pageSetup paperSize="345" scale="77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4"/>
  <sheetViews>
    <sheetView tabSelected="1" zoomScale="70" zoomScaleNormal="70" workbookViewId="0">
      <selection activeCell="B2" sqref="B2:M2"/>
    </sheetView>
  </sheetViews>
  <sheetFormatPr baseColWidth="10" defaultRowHeight="15" x14ac:dyDescent="0.25"/>
  <cols>
    <col min="2" max="2" width="10.140625" bestFit="1" customWidth="1"/>
    <col min="3" max="3" width="33" bestFit="1" customWidth="1"/>
    <col min="4" max="4" width="40.140625" bestFit="1" customWidth="1"/>
    <col min="5" max="5" width="33" bestFit="1" customWidth="1"/>
    <col min="6" max="6" width="14.42578125" bestFit="1" customWidth="1"/>
    <col min="7" max="7" width="14.85546875" customWidth="1"/>
    <col min="8" max="8" width="16.28515625" customWidth="1"/>
    <col min="9" max="10" width="21.42578125" customWidth="1"/>
    <col min="11" max="11" width="20.7109375" bestFit="1" customWidth="1"/>
    <col min="12" max="12" width="23.140625" bestFit="1" customWidth="1"/>
    <col min="13" max="13" width="21.7109375" bestFit="1" customWidth="1"/>
  </cols>
  <sheetData>
    <row r="1" spans="1:13" ht="15.75" x14ac:dyDescent="0.25">
      <c r="A1" t="s">
        <v>369</v>
      </c>
      <c r="B1" s="84" t="s">
        <v>171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15.75" x14ac:dyDescent="0.25">
      <c r="B2" s="84" t="s">
        <v>191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15.75" x14ac:dyDescent="0.25">
      <c r="B3" s="84" t="s">
        <v>192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15.75" x14ac:dyDescent="0.25">
      <c r="B4" s="84" t="s">
        <v>345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x14ac:dyDescent="0.25">
      <c r="B5" s="83" t="s">
        <v>190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x14ac:dyDescent="0.25">
      <c r="B7" s="82" t="s">
        <v>0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13" ht="25.5" x14ac:dyDescent="0.25">
      <c r="B8" s="1" t="s">
        <v>1</v>
      </c>
      <c r="C8" s="1" t="s">
        <v>2</v>
      </c>
      <c r="D8" s="1" t="s">
        <v>3</v>
      </c>
      <c r="E8" s="1" t="s">
        <v>4</v>
      </c>
      <c r="F8" s="1" t="s">
        <v>177</v>
      </c>
      <c r="G8" s="1" t="s">
        <v>179</v>
      </c>
      <c r="H8" s="1" t="s">
        <v>172</v>
      </c>
      <c r="I8" s="1" t="s">
        <v>173</v>
      </c>
      <c r="J8" s="1" t="s">
        <v>175</v>
      </c>
      <c r="K8" s="1" t="s">
        <v>176</v>
      </c>
      <c r="L8" s="34" t="s">
        <v>178</v>
      </c>
      <c r="M8" s="1" t="s">
        <v>5</v>
      </c>
    </row>
    <row r="9" spans="1:13" x14ac:dyDescent="0.25">
      <c r="B9" s="2">
        <v>1</v>
      </c>
      <c r="C9" s="3" t="s">
        <v>6</v>
      </c>
      <c r="D9" s="4" t="s">
        <v>7</v>
      </c>
      <c r="E9" s="5" t="s">
        <v>8</v>
      </c>
      <c r="F9" s="55">
        <v>3987</v>
      </c>
      <c r="G9" s="55"/>
      <c r="H9" s="55">
        <v>375</v>
      </c>
      <c r="I9" s="55">
        <v>1700</v>
      </c>
      <c r="J9" s="55">
        <v>250</v>
      </c>
      <c r="K9" s="56">
        <v>300</v>
      </c>
      <c r="L9" s="55"/>
      <c r="M9" s="6">
        <f>F9+H9+I9+J9+K9</f>
        <v>6612</v>
      </c>
    </row>
    <row r="10" spans="1:13" x14ac:dyDescent="0.25">
      <c r="B10" s="2">
        <v>2</v>
      </c>
      <c r="C10" s="3" t="s">
        <v>9</v>
      </c>
      <c r="D10" s="4" t="s">
        <v>199</v>
      </c>
      <c r="E10" s="5" t="s">
        <v>8</v>
      </c>
      <c r="F10" s="55">
        <v>3987</v>
      </c>
      <c r="G10" s="55"/>
      <c r="H10" s="55">
        <v>375</v>
      </c>
      <c r="I10" s="55">
        <v>900</v>
      </c>
      <c r="J10" s="55">
        <v>250</v>
      </c>
      <c r="K10" s="56">
        <v>300</v>
      </c>
      <c r="L10" s="55"/>
      <c r="M10" s="6">
        <f t="shared" ref="M10" si="0">F10+H10+I10+J10+K10</f>
        <v>5812</v>
      </c>
    </row>
    <row r="11" spans="1:13" x14ac:dyDescent="0.25">
      <c r="B11" s="2">
        <v>3</v>
      </c>
      <c r="C11" s="3" t="s">
        <v>10</v>
      </c>
      <c r="D11" s="4" t="s">
        <v>11</v>
      </c>
      <c r="E11" s="5" t="s">
        <v>8</v>
      </c>
      <c r="F11" s="55">
        <v>3757</v>
      </c>
      <c r="G11" s="55"/>
      <c r="H11" s="55"/>
      <c r="I11" s="55">
        <v>1700</v>
      </c>
      <c r="J11" s="55">
        <v>250</v>
      </c>
      <c r="K11" s="56">
        <v>300</v>
      </c>
      <c r="L11" s="55">
        <v>2150</v>
      </c>
      <c r="M11" s="6">
        <f>F11+H11+I11+J11+K11+L11</f>
        <v>8157</v>
      </c>
    </row>
    <row r="12" spans="1:13" x14ac:dyDescent="0.25">
      <c r="B12" s="2">
        <v>4</v>
      </c>
      <c r="C12" s="3" t="s">
        <v>193</v>
      </c>
      <c r="D12" s="4" t="s">
        <v>12</v>
      </c>
      <c r="E12" s="5" t="s">
        <v>8</v>
      </c>
      <c r="F12" s="55">
        <v>2604</v>
      </c>
      <c r="G12" s="55">
        <v>75</v>
      </c>
      <c r="H12" s="55"/>
      <c r="I12" s="55">
        <v>1500</v>
      </c>
      <c r="J12" s="55">
        <v>250</v>
      </c>
      <c r="K12" s="56">
        <v>300</v>
      </c>
      <c r="L12" s="55">
        <v>2000</v>
      </c>
      <c r="M12" s="6">
        <f>F12+G12+H12+I12+J12+K12+L12</f>
        <v>6729</v>
      </c>
    </row>
    <row r="13" spans="1:13" x14ac:dyDescent="0.25">
      <c r="B13" s="2">
        <v>5</v>
      </c>
      <c r="C13" s="7" t="s">
        <v>13</v>
      </c>
      <c r="D13" s="4" t="s">
        <v>14</v>
      </c>
      <c r="E13" s="5" t="s">
        <v>8</v>
      </c>
      <c r="F13" s="55">
        <v>10949</v>
      </c>
      <c r="G13" s="55"/>
      <c r="H13" s="55">
        <v>375</v>
      </c>
      <c r="I13" s="55">
        <v>1000</v>
      </c>
      <c r="J13" s="55">
        <v>250</v>
      </c>
      <c r="K13" s="56">
        <v>300</v>
      </c>
      <c r="L13" s="33"/>
      <c r="M13" s="6">
        <f>F13+H13+I13+J13+K13</f>
        <v>12874</v>
      </c>
    </row>
    <row r="14" spans="1:13" x14ac:dyDescent="0.25">
      <c r="B14" s="2">
        <v>6</v>
      </c>
      <c r="C14" s="7" t="s">
        <v>15</v>
      </c>
      <c r="D14" s="4" t="s">
        <v>16</v>
      </c>
      <c r="E14" s="5" t="s">
        <v>8</v>
      </c>
      <c r="F14" s="55">
        <v>8996</v>
      </c>
      <c r="G14" s="55"/>
      <c r="H14" s="55"/>
      <c r="I14" s="55">
        <v>1000</v>
      </c>
      <c r="J14" s="55">
        <v>250</v>
      </c>
      <c r="K14" s="56">
        <v>300</v>
      </c>
      <c r="L14" s="33"/>
      <c r="M14" s="6">
        <f>F14+H14+I14+J14+K14</f>
        <v>10546</v>
      </c>
    </row>
    <row r="15" spans="1:13" ht="15.75" x14ac:dyDescent="0.25">
      <c r="B15" s="109" t="s">
        <v>342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</row>
    <row r="16" spans="1:13" x14ac:dyDescent="0.25">
      <c r="C16" s="8" t="s">
        <v>1</v>
      </c>
      <c r="D16" s="8" t="s">
        <v>2</v>
      </c>
      <c r="E16" s="8" t="s">
        <v>17</v>
      </c>
      <c r="F16" s="8" t="s">
        <v>4</v>
      </c>
      <c r="G16" s="8" t="s">
        <v>177</v>
      </c>
      <c r="H16" s="8" t="s">
        <v>174</v>
      </c>
      <c r="I16" s="8" t="s">
        <v>181</v>
      </c>
      <c r="J16" s="8" t="s">
        <v>176</v>
      </c>
      <c r="K16" s="111" t="s">
        <v>5</v>
      </c>
      <c r="L16" s="111"/>
    </row>
    <row r="17" spans="2:13" x14ac:dyDescent="0.25">
      <c r="C17" s="9">
        <v>1</v>
      </c>
      <c r="D17" s="10" t="s">
        <v>202</v>
      </c>
      <c r="E17" s="11" t="s">
        <v>180</v>
      </c>
      <c r="F17" s="12" t="s">
        <v>170</v>
      </c>
      <c r="G17" s="42">
        <v>2152</v>
      </c>
      <c r="H17" s="42">
        <v>250</v>
      </c>
      <c r="I17" s="42">
        <v>2000</v>
      </c>
      <c r="J17" s="42">
        <v>300</v>
      </c>
      <c r="K17" s="110">
        <v>4702</v>
      </c>
      <c r="L17" s="110"/>
    </row>
    <row r="18" spans="2:13" ht="15.75" x14ac:dyDescent="0.25">
      <c r="B18" s="85" t="s">
        <v>341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2:13" ht="25.5" x14ac:dyDescent="0.25">
      <c r="C19" s="35" t="s">
        <v>1</v>
      </c>
      <c r="D19" s="35" t="s">
        <v>2</v>
      </c>
      <c r="E19" s="35" t="s">
        <v>17</v>
      </c>
      <c r="F19" s="35" t="s">
        <v>4</v>
      </c>
      <c r="G19" s="35" t="s">
        <v>177</v>
      </c>
      <c r="H19" s="35" t="s">
        <v>172</v>
      </c>
      <c r="I19" s="35" t="s">
        <v>175</v>
      </c>
      <c r="J19" s="35" t="s">
        <v>176</v>
      </c>
      <c r="K19" s="106" t="s">
        <v>5</v>
      </c>
      <c r="L19" s="106"/>
    </row>
    <row r="20" spans="2:13" x14ac:dyDescent="0.25">
      <c r="C20" s="36">
        <v>1</v>
      </c>
      <c r="D20" s="37" t="s">
        <v>203</v>
      </c>
      <c r="E20" s="38" t="s">
        <v>206</v>
      </c>
      <c r="F20" s="39" t="s">
        <v>18</v>
      </c>
      <c r="G20" s="40">
        <v>25000</v>
      </c>
      <c r="H20" s="41">
        <v>375</v>
      </c>
      <c r="I20" s="41">
        <v>250</v>
      </c>
      <c r="J20" s="41">
        <v>300</v>
      </c>
      <c r="K20" s="107">
        <v>25925</v>
      </c>
      <c r="L20" s="107"/>
    </row>
    <row r="21" spans="2:13" x14ac:dyDescent="0.25">
      <c r="C21" s="9">
        <v>2</v>
      </c>
      <c r="D21" s="10" t="s">
        <v>204</v>
      </c>
      <c r="E21" s="11" t="s">
        <v>207</v>
      </c>
      <c r="F21" s="12" t="s">
        <v>18</v>
      </c>
      <c r="G21" s="13">
        <v>9750</v>
      </c>
      <c r="H21" s="41">
        <v>375</v>
      </c>
      <c r="I21" s="41">
        <v>250</v>
      </c>
      <c r="J21" s="41">
        <v>300</v>
      </c>
      <c r="K21" s="107">
        <v>10675</v>
      </c>
      <c r="L21" s="107"/>
    </row>
    <row r="22" spans="2:13" x14ac:dyDescent="0.25">
      <c r="C22" s="9">
        <v>3</v>
      </c>
      <c r="D22" s="10" t="s">
        <v>205</v>
      </c>
      <c r="E22" s="11" t="s">
        <v>207</v>
      </c>
      <c r="F22" s="12" t="s">
        <v>18</v>
      </c>
      <c r="G22" s="13">
        <v>9250</v>
      </c>
      <c r="H22" s="41">
        <v>375</v>
      </c>
      <c r="I22" s="41">
        <v>250</v>
      </c>
      <c r="J22" s="41">
        <v>300</v>
      </c>
      <c r="K22" s="107">
        <v>10175</v>
      </c>
      <c r="L22" s="107"/>
    </row>
    <row r="23" spans="2:13" ht="15.75" x14ac:dyDescent="0.25">
      <c r="B23" s="108" t="s">
        <v>343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</row>
    <row r="24" spans="2:13" x14ac:dyDescent="0.25">
      <c r="C24" s="14" t="s">
        <v>1</v>
      </c>
      <c r="D24" s="14" t="s">
        <v>128</v>
      </c>
      <c r="E24" s="93" t="s">
        <v>129</v>
      </c>
      <c r="F24" s="93"/>
      <c r="G24" s="93" t="s">
        <v>130</v>
      </c>
      <c r="H24" s="93"/>
      <c r="I24" s="93"/>
      <c r="J24" s="14" t="s">
        <v>131</v>
      </c>
      <c r="K24" s="14" t="s">
        <v>132</v>
      </c>
      <c r="L24" s="14" t="s">
        <v>133</v>
      </c>
      <c r="M24" s="14" t="s">
        <v>134</v>
      </c>
    </row>
    <row r="25" spans="2:13" x14ac:dyDescent="0.25">
      <c r="C25" s="15">
        <v>1</v>
      </c>
      <c r="D25" s="16" t="s">
        <v>135</v>
      </c>
      <c r="E25" s="86" t="s">
        <v>19</v>
      </c>
      <c r="F25" s="86"/>
      <c r="G25" s="92" t="s">
        <v>136</v>
      </c>
      <c r="H25" s="92"/>
      <c r="I25" s="92"/>
      <c r="J25" s="28">
        <v>2344.84</v>
      </c>
      <c r="K25" s="28">
        <v>900</v>
      </c>
      <c r="L25" s="28">
        <v>3244.84</v>
      </c>
      <c r="M25" s="27" t="s">
        <v>137</v>
      </c>
    </row>
    <row r="26" spans="2:13" x14ac:dyDescent="0.25">
      <c r="C26" s="60">
        <v>2</v>
      </c>
      <c r="D26" s="16" t="s">
        <v>20</v>
      </c>
      <c r="E26" s="86" t="s">
        <v>138</v>
      </c>
      <c r="F26" s="86"/>
      <c r="G26" s="92" t="s">
        <v>139</v>
      </c>
      <c r="H26" s="92"/>
      <c r="I26" s="92"/>
      <c r="J26" s="28">
        <v>2344.84</v>
      </c>
      <c r="K26" s="28">
        <v>925</v>
      </c>
      <c r="L26" s="28">
        <v>3269.84</v>
      </c>
      <c r="M26" s="27" t="s">
        <v>140</v>
      </c>
    </row>
    <row r="27" spans="2:13" x14ac:dyDescent="0.25">
      <c r="C27" s="60">
        <v>3</v>
      </c>
      <c r="D27" s="16" t="s">
        <v>141</v>
      </c>
      <c r="E27" s="86" t="s">
        <v>138</v>
      </c>
      <c r="F27" s="86"/>
      <c r="G27" s="92" t="s">
        <v>142</v>
      </c>
      <c r="H27" s="92"/>
      <c r="I27" s="92"/>
      <c r="J27" s="28">
        <v>2344.84</v>
      </c>
      <c r="K27" s="28">
        <v>850</v>
      </c>
      <c r="L27" s="28">
        <v>3194.84</v>
      </c>
      <c r="M27" s="27" t="s">
        <v>140</v>
      </c>
    </row>
    <row r="28" spans="2:13" x14ac:dyDescent="0.25">
      <c r="C28" s="60">
        <v>4</v>
      </c>
      <c r="D28" s="16" t="s">
        <v>143</v>
      </c>
      <c r="E28" s="86" t="s">
        <v>138</v>
      </c>
      <c r="F28" s="86"/>
      <c r="G28" s="92" t="s">
        <v>144</v>
      </c>
      <c r="H28" s="92"/>
      <c r="I28" s="92"/>
      <c r="J28" s="28">
        <v>2344.84</v>
      </c>
      <c r="K28" s="28">
        <v>925</v>
      </c>
      <c r="L28" s="28">
        <v>3269.84</v>
      </c>
      <c r="M28" s="27" t="s">
        <v>140</v>
      </c>
    </row>
    <row r="29" spans="2:13" x14ac:dyDescent="0.25">
      <c r="C29" s="60">
        <v>5</v>
      </c>
      <c r="D29" s="16" t="s">
        <v>183</v>
      </c>
      <c r="E29" s="86" t="s">
        <v>154</v>
      </c>
      <c r="F29" s="86"/>
      <c r="G29" s="92" t="s">
        <v>184</v>
      </c>
      <c r="H29" s="92"/>
      <c r="I29" s="92"/>
      <c r="J29" s="28">
        <v>2281.29</v>
      </c>
      <c r="K29" s="28">
        <v>885</v>
      </c>
      <c r="L29" s="28">
        <f>J29+K29</f>
        <v>3166.29</v>
      </c>
      <c r="M29" s="27" t="s">
        <v>140</v>
      </c>
    </row>
    <row r="30" spans="2:13" x14ac:dyDescent="0.25">
      <c r="C30" s="60">
        <v>6</v>
      </c>
      <c r="D30" s="16" t="s">
        <v>21</v>
      </c>
      <c r="E30" s="86" t="s">
        <v>138</v>
      </c>
      <c r="F30" s="86"/>
      <c r="G30" s="92" t="s">
        <v>145</v>
      </c>
      <c r="H30" s="92"/>
      <c r="I30" s="92"/>
      <c r="J30" s="28">
        <v>2344.84</v>
      </c>
      <c r="K30" s="28">
        <v>850</v>
      </c>
      <c r="L30" s="28">
        <v>3194.84</v>
      </c>
      <c r="M30" s="27" t="s">
        <v>146</v>
      </c>
    </row>
    <row r="31" spans="2:13" x14ac:dyDescent="0.25">
      <c r="C31" s="60">
        <v>7</v>
      </c>
      <c r="D31" s="16" t="s">
        <v>22</v>
      </c>
      <c r="E31" s="86" t="s">
        <v>138</v>
      </c>
      <c r="F31" s="86"/>
      <c r="G31" s="92" t="s">
        <v>147</v>
      </c>
      <c r="H31" s="92"/>
      <c r="I31" s="92"/>
      <c r="J31" s="28">
        <v>2344.84</v>
      </c>
      <c r="K31" s="28">
        <v>900</v>
      </c>
      <c r="L31" s="28">
        <v>3244.84</v>
      </c>
      <c r="M31" s="27" t="s">
        <v>140</v>
      </c>
    </row>
    <row r="32" spans="2:13" x14ac:dyDescent="0.25">
      <c r="C32" s="60">
        <v>8</v>
      </c>
      <c r="D32" s="16" t="s">
        <v>23</v>
      </c>
      <c r="E32" s="86" t="s">
        <v>138</v>
      </c>
      <c r="F32" s="86"/>
      <c r="G32" s="92" t="s">
        <v>182</v>
      </c>
      <c r="H32" s="92"/>
      <c r="I32" s="92"/>
      <c r="J32" s="28">
        <v>2344.84</v>
      </c>
      <c r="K32" s="28">
        <v>900</v>
      </c>
      <c r="L32" s="28">
        <v>3244.84</v>
      </c>
      <c r="M32" s="27" t="s">
        <v>140</v>
      </c>
    </row>
    <row r="33" spans="3:13" x14ac:dyDescent="0.25">
      <c r="C33" s="60">
        <v>9</v>
      </c>
      <c r="D33" s="16" t="s">
        <v>148</v>
      </c>
      <c r="E33" s="86" t="s">
        <v>138</v>
      </c>
      <c r="F33" s="86"/>
      <c r="G33" s="92" t="s">
        <v>149</v>
      </c>
      <c r="H33" s="92"/>
      <c r="I33" s="92"/>
      <c r="J33" s="28">
        <v>2344.84</v>
      </c>
      <c r="K33" s="28">
        <v>850</v>
      </c>
      <c r="L33" s="28">
        <v>3194.84</v>
      </c>
      <c r="M33" s="27" t="s">
        <v>140</v>
      </c>
    </row>
    <row r="34" spans="3:13" x14ac:dyDescent="0.25">
      <c r="C34" s="60">
        <v>10</v>
      </c>
      <c r="D34" s="16" t="s">
        <v>150</v>
      </c>
      <c r="E34" s="86" t="s">
        <v>138</v>
      </c>
      <c r="F34" s="86"/>
      <c r="G34" s="92" t="s">
        <v>151</v>
      </c>
      <c r="H34" s="92"/>
      <c r="I34" s="92"/>
      <c r="J34" s="28">
        <v>2344.84</v>
      </c>
      <c r="K34" s="28">
        <v>850</v>
      </c>
      <c r="L34" s="28">
        <v>3194.84</v>
      </c>
      <c r="M34" s="27" t="s">
        <v>140</v>
      </c>
    </row>
    <row r="35" spans="3:13" x14ac:dyDescent="0.25">
      <c r="C35" s="60">
        <v>11</v>
      </c>
      <c r="D35" s="16" t="s">
        <v>152</v>
      </c>
      <c r="E35" s="86" t="s">
        <v>138</v>
      </c>
      <c r="F35" s="86"/>
      <c r="G35" s="92" t="s">
        <v>149</v>
      </c>
      <c r="H35" s="92"/>
      <c r="I35" s="92"/>
      <c r="J35" s="28">
        <v>2344.84</v>
      </c>
      <c r="K35" s="28">
        <v>850</v>
      </c>
      <c r="L35" s="28">
        <v>3194.84</v>
      </c>
      <c r="M35" s="27" t="s">
        <v>140</v>
      </c>
    </row>
    <row r="36" spans="3:13" x14ac:dyDescent="0.25">
      <c r="C36" s="60">
        <v>12</v>
      </c>
      <c r="D36" s="16" t="s">
        <v>24</v>
      </c>
      <c r="E36" s="86" t="s">
        <v>19</v>
      </c>
      <c r="F36" s="86"/>
      <c r="G36" s="92" t="s">
        <v>151</v>
      </c>
      <c r="H36" s="92"/>
      <c r="I36" s="92"/>
      <c r="J36" s="28">
        <v>2344.84</v>
      </c>
      <c r="K36" s="28">
        <v>900</v>
      </c>
      <c r="L36" s="28">
        <v>3244.84</v>
      </c>
      <c r="M36" s="27" t="s">
        <v>140</v>
      </c>
    </row>
    <row r="37" spans="3:13" x14ac:dyDescent="0.25">
      <c r="C37" s="60">
        <v>13</v>
      </c>
      <c r="D37" s="16" t="s">
        <v>153</v>
      </c>
      <c r="E37" s="86" t="s">
        <v>154</v>
      </c>
      <c r="F37" s="86"/>
      <c r="G37" s="92" t="s">
        <v>155</v>
      </c>
      <c r="H37" s="92"/>
      <c r="I37" s="92"/>
      <c r="J37" s="28">
        <v>2281.29</v>
      </c>
      <c r="K37" s="28">
        <v>850</v>
      </c>
      <c r="L37" s="28">
        <v>3131.29</v>
      </c>
      <c r="M37" s="27" t="s">
        <v>140</v>
      </c>
    </row>
    <row r="38" spans="3:13" x14ac:dyDescent="0.25">
      <c r="C38" s="60">
        <v>14</v>
      </c>
      <c r="D38" s="16" t="s">
        <v>156</v>
      </c>
      <c r="E38" s="86" t="s">
        <v>154</v>
      </c>
      <c r="F38" s="86"/>
      <c r="G38" s="92" t="s">
        <v>157</v>
      </c>
      <c r="H38" s="92"/>
      <c r="I38" s="92"/>
      <c r="J38" s="28">
        <v>2281.29</v>
      </c>
      <c r="K38" s="28">
        <v>850</v>
      </c>
      <c r="L38" s="28">
        <v>3131.29</v>
      </c>
      <c r="M38" s="27" t="s">
        <v>158</v>
      </c>
    </row>
    <row r="39" spans="3:13" x14ac:dyDescent="0.25">
      <c r="C39" s="60">
        <v>15</v>
      </c>
      <c r="D39" s="16" t="s">
        <v>25</v>
      </c>
      <c r="E39" s="86" t="s">
        <v>154</v>
      </c>
      <c r="F39" s="86"/>
      <c r="G39" s="92" t="s">
        <v>149</v>
      </c>
      <c r="H39" s="92"/>
      <c r="I39" s="92"/>
      <c r="J39" s="28">
        <v>2281.29</v>
      </c>
      <c r="K39" s="28">
        <v>850</v>
      </c>
      <c r="L39" s="28">
        <v>3131.29</v>
      </c>
      <c r="M39" s="27" t="s">
        <v>140</v>
      </c>
    </row>
    <row r="40" spans="3:13" x14ac:dyDescent="0.25">
      <c r="C40" s="60">
        <v>16</v>
      </c>
      <c r="D40" s="16" t="s">
        <v>159</v>
      </c>
      <c r="E40" s="86" t="s">
        <v>138</v>
      </c>
      <c r="F40" s="86"/>
      <c r="G40" s="92" t="s">
        <v>188</v>
      </c>
      <c r="H40" s="92"/>
      <c r="I40" s="92"/>
      <c r="J40" s="28">
        <v>2344.84</v>
      </c>
      <c r="K40" s="28">
        <v>850</v>
      </c>
      <c r="L40" s="28">
        <f>J40+K40</f>
        <v>3194.84</v>
      </c>
      <c r="M40" s="27" t="s">
        <v>140</v>
      </c>
    </row>
    <row r="41" spans="3:13" x14ac:dyDescent="0.25">
      <c r="C41" s="60">
        <v>17</v>
      </c>
      <c r="D41" s="16" t="s">
        <v>26</v>
      </c>
      <c r="E41" s="86" t="s">
        <v>154</v>
      </c>
      <c r="F41" s="86"/>
      <c r="G41" s="92" t="s">
        <v>185</v>
      </c>
      <c r="H41" s="92"/>
      <c r="I41" s="92"/>
      <c r="J41" s="28">
        <v>2281.29</v>
      </c>
      <c r="K41" s="28">
        <v>850</v>
      </c>
      <c r="L41" s="28">
        <v>3131.29</v>
      </c>
      <c r="M41" s="27" t="s">
        <v>140</v>
      </c>
    </row>
    <row r="42" spans="3:13" x14ac:dyDescent="0.25">
      <c r="C42" s="60">
        <v>18</v>
      </c>
      <c r="D42" s="16" t="s">
        <v>27</v>
      </c>
      <c r="E42" s="86" t="s">
        <v>138</v>
      </c>
      <c r="F42" s="86"/>
      <c r="G42" s="92" t="s">
        <v>149</v>
      </c>
      <c r="H42" s="92"/>
      <c r="I42" s="92"/>
      <c r="J42" s="28">
        <v>2344.84</v>
      </c>
      <c r="K42" s="28">
        <v>850</v>
      </c>
      <c r="L42" s="28">
        <v>3131.29</v>
      </c>
      <c r="M42" s="27" t="s">
        <v>140</v>
      </c>
    </row>
    <row r="43" spans="3:13" x14ac:dyDescent="0.25">
      <c r="C43" s="60">
        <v>19</v>
      </c>
      <c r="D43" s="16" t="s">
        <v>28</v>
      </c>
      <c r="E43" s="86" t="s">
        <v>154</v>
      </c>
      <c r="F43" s="86"/>
      <c r="G43" s="92" t="s">
        <v>149</v>
      </c>
      <c r="H43" s="92"/>
      <c r="I43" s="92"/>
      <c r="J43" s="28">
        <v>2281.29</v>
      </c>
      <c r="K43" s="28">
        <v>850</v>
      </c>
      <c r="L43" s="28">
        <v>3131.29</v>
      </c>
      <c r="M43" s="27" t="s">
        <v>140</v>
      </c>
    </row>
    <row r="44" spans="3:13" x14ac:dyDescent="0.25">
      <c r="C44" s="60">
        <v>20</v>
      </c>
      <c r="D44" s="16" t="s">
        <v>30</v>
      </c>
      <c r="E44" s="86" t="s">
        <v>19</v>
      </c>
      <c r="F44" s="86"/>
      <c r="G44" s="92" t="s">
        <v>160</v>
      </c>
      <c r="H44" s="92"/>
      <c r="I44" s="92"/>
      <c r="J44" s="28">
        <v>2344.84</v>
      </c>
      <c r="K44" s="28">
        <v>850</v>
      </c>
      <c r="L44" s="28">
        <v>3194.84</v>
      </c>
      <c r="M44" s="27" t="s">
        <v>140</v>
      </c>
    </row>
    <row r="45" spans="3:13" x14ac:dyDescent="0.25">
      <c r="C45" s="60">
        <v>21</v>
      </c>
      <c r="D45" s="16" t="s">
        <v>29</v>
      </c>
      <c r="E45" s="86" t="s">
        <v>19</v>
      </c>
      <c r="F45" s="86"/>
      <c r="G45" s="92" t="s">
        <v>155</v>
      </c>
      <c r="H45" s="92"/>
      <c r="I45" s="92"/>
      <c r="J45" s="28">
        <v>2344.84</v>
      </c>
      <c r="K45" s="28">
        <v>900</v>
      </c>
      <c r="L45" s="28">
        <v>3194.84</v>
      </c>
      <c r="M45" s="27" t="s">
        <v>140</v>
      </c>
    </row>
    <row r="46" spans="3:13" x14ac:dyDescent="0.25">
      <c r="C46" s="60">
        <v>22</v>
      </c>
      <c r="D46" s="16" t="s">
        <v>31</v>
      </c>
      <c r="E46" s="86" t="s">
        <v>138</v>
      </c>
      <c r="F46" s="86"/>
      <c r="G46" s="92" t="s">
        <v>162</v>
      </c>
      <c r="H46" s="92"/>
      <c r="I46" s="92"/>
      <c r="J46" s="28">
        <v>2344.84</v>
      </c>
      <c r="K46" s="28">
        <v>850</v>
      </c>
      <c r="L46" s="28">
        <v>3194.84</v>
      </c>
      <c r="M46" s="27" t="s">
        <v>161</v>
      </c>
    </row>
    <row r="47" spans="3:13" x14ac:dyDescent="0.25">
      <c r="C47" s="60">
        <v>23</v>
      </c>
      <c r="D47" s="16" t="s">
        <v>163</v>
      </c>
      <c r="E47" s="86" t="s">
        <v>138</v>
      </c>
      <c r="F47" s="86"/>
      <c r="G47" s="92" t="s">
        <v>164</v>
      </c>
      <c r="H47" s="92"/>
      <c r="I47" s="92"/>
      <c r="J47" s="28">
        <v>2344.84</v>
      </c>
      <c r="K47" s="28">
        <v>850</v>
      </c>
      <c r="L47" s="28">
        <v>3194.84</v>
      </c>
      <c r="M47" s="27" t="s">
        <v>140</v>
      </c>
    </row>
    <row r="48" spans="3:13" x14ac:dyDescent="0.25">
      <c r="C48" s="60">
        <v>24</v>
      </c>
      <c r="D48" s="16" t="s">
        <v>186</v>
      </c>
      <c r="E48" s="86" t="s">
        <v>154</v>
      </c>
      <c r="F48" s="86"/>
      <c r="G48" s="92" t="s">
        <v>187</v>
      </c>
      <c r="H48" s="92"/>
      <c r="I48" s="92"/>
      <c r="J48" s="28">
        <v>2281.29</v>
      </c>
      <c r="K48" s="28">
        <v>850</v>
      </c>
      <c r="L48" s="28">
        <f>J48+K48</f>
        <v>3131.29</v>
      </c>
      <c r="M48" s="27" t="s">
        <v>140</v>
      </c>
    </row>
    <row r="49" spans="2:13" x14ac:dyDescent="0.25">
      <c r="C49" s="60">
        <v>25</v>
      </c>
      <c r="D49" s="16" t="s">
        <v>189</v>
      </c>
      <c r="E49" s="90" t="s">
        <v>154</v>
      </c>
      <c r="F49" s="91"/>
      <c r="G49" s="92" t="s">
        <v>165</v>
      </c>
      <c r="H49" s="92"/>
      <c r="I49" s="92"/>
      <c r="J49" s="28">
        <v>2281.29</v>
      </c>
      <c r="K49" s="28">
        <v>850</v>
      </c>
      <c r="L49" s="28">
        <v>3131.29</v>
      </c>
      <c r="M49" s="27" t="s">
        <v>158</v>
      </c>
    </row>
    <row r="50" spans="2:13" x14ac:dyDescent="0.25">
      <c r="C50" s="65">
        <v>26</v>
      </c>
      <c r="D50" s="16" t="s">
        <v>305</v>
      </c>
      <c r="E50" s="86" t="s">
        <v>138</v>
      </c>
      <c r="F50" s="86"/>
      <c r="G50" s="87" t="s">
        <v>155</v>
      </c>
      <c r="H50" s="88"/>
      <c r="I50" s="89"/>
      <c r="J50" s="28">
        <v>2344.84</v>
      </c>
      <c r="K50" s="28">
        <v>850</v>
      </c>
      <c r="L50" s="28">
        <v>3194.84</v>
      </c>
      <c r="M50" s="27" t="s">
        <v>140</v>
      </c>
    </row>
    <row r="51" spans="2:13" x14ac:dyDescent="0.25">
      <c r="C51" s="65">
        <v>27</v>
      </c>
      <c r="D51" s="16" t="s">
        <v>306</v>
      </c>
      <c r="E51" s="86" t="s">
        <v>154</v>
      </c>
      <c r="F51" s="86"/>
      <c r="G51" s="87" t="s">
        <v>307</v>
      </c>
      <c r="H51" s="88" t="s">
        <v>307</v>
      </c>
      <c r="I51" s="89" t="s">
        <v>307</v>
      </c>
      <c r="J51" s="28">
        <v>2281.29</v>
      </c>
      <c r="K51" s="28">
        <v>850</v>
      </c>
      <c r="L51" s="28">
        <v>3131.29</v>
      </c>
      <c r="M51" s="27" t="s">
        <v>146</v>
      </c>
    </row>
    <row r="52" spans="2:13" x14ac:dyDescent="0.25">
      <c r="C52" s="17">
        <v>28</v>
      </c>
      <c r="D52" s="16" t="s">
        <v>311</v>
      </c>
      <c r="E52" s="86" t="s">
        <v>154</v>
      </c>
      <c r="F52" s="86"/>
      <c r="G52" s="87" t="s">
        <v>149</v>
      </c>
      <c r="H52" s="88"/>
      <c r="I52" s="89"/>
      <c r="J52" s="29">
        <f>73.59*23</f>
        <v>1692.5700000000002</v>
      </c>
      <c r="K52" s="29">
        <v>900</v>
      </c>
      <c r="L52" s="29">
        <f>K52+J52</f>
        <v>2592.5700000000002</v>
      </c>
      <c r="M52" s="27" t="s">
        <v>140</v>
      </c>
    </row>
    <row r="53" spans="2:13" x14ac:dyDescent="0.25">
      <c r="C53" s="17">
        <v>29</v>
      </c>
      <c r="D53" s="16" t="s">
        <v>166</v>
      </c>
      <c r="E53" s="90" t="s">
        <v>32</v>
      </c>
      <c r="F53" s="91"/>
      <c r="G53" s="87" t="s">
        <v>167</v>
      </c>
      <c r="H53" s="88" t="s">
        <v>167</v>
      </c>
      <c r="I53" s="89" t="s">
        <v>167</v>
      </c>
      <c r="J53" s="29">
        <v>2281.29</v>
      </c>
      <c r="K53" s="29">
        <v>900</v>
      </c>
      <c r="L53" s="29">
        <v>3181.29</v>
      </c>
      <c r="M53" s="27" t="s">
        <v>140</v>
      </c>
    </row>
    <row r="54" spans="2:13" ht="16.5" thickBot="1" x14ac:dyDescent="0.3">
      <c r="B54" s="85" t="s">
        <v>344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</row>
    <row r="55" spans="2:13" ht="15.75" thickBot="1" x14ac:dyDescent="0.3">
      <c r="B55" s="18" t="s">
        <v>33</v>
      </c>
      <c r="C55" s="18" t="s">
        <v>34</v>
      </c>
      <c r="D55" s="18" t="s">
        <v>35</v>
      </c>
      <c r="E55" s="104" t="s">
        <v>36</v>
      </c>
      <c r="F55" s="104"/>
      <c r="G55" s="104" t="s">
        <v>119</v>
      </c>
      <c r="H55" s="104"/>
      <c r="I55" s="104"/>
      <c r="J55" s="104"/>
      <c r="K55" s="59" t="s">
        <v>168</v>
      </c>
      <c r="L55" s="19" t="s">
        <v>169</v>
      </c>
      <c r="M55" s="19" t="s">
        <v>131</v>
      </c>
    </row>
    <row r="56" spans="2:13" x14ac:dyDescent="0.25">
      <c r="B56" s="54">
        <v>1</v>
      </c>
      <c r="C56" s="21" t="s">
        <v>208</v>
      </c>
      <c r="D56" s="23">
        <v>71055207</v>
      </c>
      <c r="E56" s="102" t="s">
        <v>37</v>
      </c>
      <c r="F56" s="102"/>
      <c r="G56" s="96" t="s">
        <v>195</v>
      </c>
      <c r="H56" s="97"/>
      <c r="I56" s="97"/>
      <c r="J56" s="98"/>
      <c r="K56" s="30">
        <v>8000</v>
      </c>
      <c r="L56" s="32">
        <f>K56*0.05</f>
        <v>400</v>
      </c>
      <c r="M56" s="32">
        <f>K56-L56</f>
        <v>7600</v>
      </c>
    </row>
    <row r="57" spans="2:13" x14ac:dyDescent="0.25">
      <c r="B57" s="54">
        <v>2</v>
      </c>
      <c r="C57" s="24" t="s">
        <v>209</v>
      </c>
      <c r="D57" s="22">
        <v>38368188</v>
      </c>
      <c r="E57" s="102" t="s">
        <v>38</v>
      </c>
      <c r="F57" s="102"/>
      <c r="G57" s="96" t="s">
        <v>195</v>
      </c>
      <c r="H57" s="97"/>
      <c r="I57" s="97"/>
      <c r="J57" s="98"/>
      <c r="K57" s="31">
        <v>10000</v>
      </c>
      <c r="L57" s="28">
        <f t="shared" ref="L57:L120" si="1">K57*0.05</f>
        <v>500</v>
      </c>
      <c r="M57" s="28">
        <f t="shared" ref="M57:M120" si="2">K57-L57</f>
        <v>9500</v>
      </c>
    </row>
    <row r="58" spans="2:13" x14ac:dyDescent="0.25">
      <c r="B58" s="54">
        <v>3</v>
      </c>
      <c r="C58" s="24" t="s">
        <v>210</v>
      </c>
      <c r="D58" s="22">
        <v>14829193</v>
      </c>
      <c r="E58" s="102" t="s">
        <v>39</v>
      </c>
      <c r="F58" s="102"/>
      <c r="G58" s="96" t="s">
        <v>195</v>
      </c>
      <c r="H58" s="97"/>
      <c r="I58" s="97"/>
      <c r="J58" s="98"/>
      <c r="K58" s="31">
        <v>12000</v>
      </c>
      <c r="L58" s="28">
        <f t="shared" si="1"/>
        <v>600</v>
      </c>
      <c r="M58" s="28">
        <f t="shared" si="2"/>
        <v>11400</v>
      </c>
    </row>
    <row r="59" spans="2:13" x14ac:dyDescent="0.25">
      <c r="B59" s="54">
        <v>4</v>
      </c>
      <c r="C59" s="24" t="s">
        <v>211</v>
      </c>
      <c r="D59" s="22">
        <v>34604804</v>
      </c>
      <c r="E59" s="102" t="s">
        <v>114</v>
      </c>
      <c r="F59" s="102"/>
      <c r="G59" s="96" t="s">
        <v>196</v>
      </c>
      <c r="H59" s="97"/>
      <c r="I59" s="97"/>
      <c r="J59" s="98"/>
      <c r="K59" s="31">
        <v>20000</v>
      </c>
      <c r="L59" s="28">
        <f t="shared" si="1"/>
        <v>1000</v>
      </c>
      <c r="M59" s="28">
        <f t="shared" si="2"/>
        <v>19000</v>
      </c>
    </row>
    <row r="60" spans="2:13" x14ac:dyDescent="0.25">
      <c r="B60" s="54">
        <v>5</v>
      </c>
      <c r="C60" s="24" t="s">
        <v>212</v>
      </c>
      <c r="D60" s="22">
        <v>80290361</v>
      </c>
      <c r="E60" s="102" t="s">
        <v>40</v>
      </c>
      <c r="F60" s="102"/>
      <c r="G60" s="96" t="s">
        <v>196</v>
      </c>
      <c r="H60" s="97"/>
      <c r="I60" s="97"/>
      <c r="J60" s="98"/>
      <c r="K60" s="31">
        <v>15000</v>
      </c>
      <c r="L60" s="28">
        <f t="shared" si="1"/>
        <v>750</v>
      </c>
      <c r="M60" s="28">
        <f t="shared" si="2"/>
        <v>14250</v>
      </c>
    </row>
    <row r="61" spans="2:13" x14ac:dyDescent="0.25">
      <c r="B61" s="54">
        <v>6</v>
      </c>
      <c r="C61" s="24" t="s">
        <v>213</v>
      </c>
      <c r="D61" s="22">
        <v>6946860</v>
      </c>
      <c r="E61" s="102" t="s">
        <v>41</v>
      </c>
      <c r="F61" s="102"/>
      <c r="G61" s="96" t="s">
        <v>121</v>
      </c>
      <c r="H61" s="97"/>
      <c r="I61" s="97"/>
      <c r="J61" s="98"/>
      <c r="K61" s="31">
        <v>15000</v>
      </c>
      <c r="L61" s="28">
        <f t="shared" si="1"/>
        <v>750</v>
      </c>
      <c r="M61" s="28">
        <f t="shared" si="2"/>
        <v>14250</v>
      </c>
    </row>
    <row r="62" spans="2:13" x14ac:dyDescent="0.25">
      <c r="B62" s="54">
        <v>7</v>
      </c>
      <c r="C62" s="24" t="s">
        <v>214</v>
      </c>
      <c r="D62" s="22">
        <v>19525087</v>
      </c>
      <c r="E62" s="102" t="s">
        <v>42</v>
      </c>
      <c r="F62" s="102"/>
      <c r="G62" s="96" t="s">
        <v>121</v>
      </c>
      <c r="H62" s="97"/>
      <c r="I62" s="97"/>
      <c r="J62" s="98"/>
      <c r="K62" s="31">
        <v>15000</v>
      </c>
      <c r="L62" s="28">
        <f t="shared" si="1"/>
        <v>750</v>
      </c>
      <c r="M62" s="28">
        <f t="shared" si="2"/>
        <v>14250</v>
      </c>
    </row>
    <row r="63" spans="2:13" x14ac:dyDescent="0.25">
      <c r="B63" s="54">
        <v>8</v>
      </c>
      <c r="C63" s="24" t="s">
        <v>215</v>
      </c>
      <c r="D63" s="22">
        <v>98922726</v>
      </c>
      <c r="E63" s="102" t="s">
        <v>43</v>
      </c>
      <c r="F63" s="102"/>
      <c r="G63" s="96" t="s">
        <v>120</v>
      </c>
      <c r="H63" s="97"/>
      <c r="I63" s="97"/>
      <c r="J63" s="98"/>
      <c r="K63" s="31">
        <v>7000</v>
      </c>
      <c r="L63" s="28">
        <f t="shared" si="1"/>
        <v>350</v>
      </c>
      <c r="M63" s="28">
        <f t="shared" si="2"/>
        <v>6650</v>
      </c>
    </row>
    <row r="64" spans="2:13" x14ac:dyDescent="0.25">
      <c r="B64" s="54">
        <v>9</v>
      </c>
      <c r="C64" s="25" t="s">
        <v>216</v>
      </c>
      <c r="D64" s="20">
        <v>98432222</v>
      </c>
      <c r="E64" s="102" t="s">
        <v>44</v>
      </c>
      <c r="F64" s="102"/>
      <c r="G64" s="96" t="s">
        <v>120</v>
      </c>
      <c r="H64" s="97"/>
      <c r="I64" s="97"/>
      <c r="J64" s="98"/>
      <c r="K64" s="31">
        <v>5000</v>
      </c>
      <c r="L64" s="28">
        <f t="shared" si="1"/>
        <v>250</v>
      </c>
      <c r="M64" s="28">
        <f t="shared" si="2"/>
        <v>4750</v>
      </c>
    </row>
    <row r="65" spans="2:13" x14ac:dyDescent="0.25">
      <c r="B65" s="54">
        <v>10</v>
      </c>
      <c r="C65" s="24" t="s">
        <v>217</v>
      </c>
      <c r="D65" s="22">
        <v>81126891</v>
      </c>
      <c r="E65" s="102" t="s">
        <v>45</v>
      </c>
      <c r="F65" s="102"/>
      <c r="G65" s="96" t="s">
        <v>120</v>
      </c>
      <c r="H65" s="97"/>
      <c r="I65" s="97"/>
      <c r="J65" s="98"/>
      <c r="K65" s="31">
        <v>5000</v>
      </c>
      <c r="L65" s="28">
        <f t="shared" si="1"/>
        <v>250</v>
      </c>
      <c r="M65" s="28">
        <f t="shared" si="2"/>
        <v>4750</v>
      </c>
    </row>
    <row r="66" spans="2:13" x14ac:dyDescent="0.25">
      <c r="B66" s="54">
        <v>11</v>
      </c>
      <c r="C66" s="24" t="s">
        <v>218</v>
      </c>
      <c r="D66" s="22">
        <v>64461602</v>
      </c>
      <c r="E66" s="102" t="s">
        <v>46</v>
      </c>
      <c r="F66" s="102"/>
      <c r="G66" s="96" t="s">
        <v>120</v>
      </c>
      <c r="H66" s="97"/>
      <c r="I66" s="97"/>
      <c r="J66" s="98"/>
      <c r="K66" s="31">
        <v>5000</v>
      </c>
      <c r="L66" s="28">
        <f t="shared" si="1"/>
        <v>250</v>
      </c>
      <c r="M66" s="28">
        <f t="shared" si="2"/>
        <v>4750</v>
      </c>
    </row>
    <row r="67" spans="2:13" x14ac:dyDescent="0.25">
      <c r="B67" s="54">
        <v>12</v>
      </c>
      <c r="C67" s="24" t="s">
        <v>219</v>
      </c>
      <c r="D67" s="22">
        <v>18397700</v>
      </c>
      <c r="E67" s="102" t="s">
        <v>99</v>
      </c>
      <c r="F67" s="102"/>
      <c r="G67" s="96" t="s">
        <v>120</v>
      </c>
      <c r="H67" s="97"/>
      <c r="I67" s="97"/>
      <c r="J67" s="98"/>
      <c r="K67" s="31">
        <v>7000</v>
      </c>
      <c r="L67" s="28">
        <f t="shared" si="1"/>
        <v>350</v>
      </c>
      <c r="M67" s="28">
        <f t="shared" si="2"/>
        <v>6650</v>
      </c>
    </row>
    <row r="68" spans="2:13" x14ac:dyDescent="0.25">
      <c r="B68" s="54">
        <v>13</v>
      </c>
      <c r="C68" s="24" t="s">
        <v>220</v>
      </c>
      <c r="D68" s="22">
        <v>105423122</v>
      </c>
      <c r="E68" s="102" t="s">
        <v>100</v>
      </c>
      <c r="F68" s="102"/>
      <c r="G68" s="96" t="s">
        <v>120</v>
      </c>
      <c r="H68" s="97"/>
      <c r="I68" s="97"/>
      <c r="J68" s="98"/>
      <c r="K68" s="31">
        <v>7000</v>
      </c>
      <c r="L68" s="28">
        <f t="shared" si="1"/>
        <v>350</v>
      </c>
      <c r="M68" s="28">
        <f t="shared" si="2"/>
        <v>6650</v>
      </c>
    </row>
    <row r="69" spans="2:13" x14ac:dyDescent="0.25">
      <c r="B69" s="54">
        <v>14</v>
      </c>
      <c r="C69" s="25" t="s">
        <v>221</v>
      </c>
      <c r="D69" s="20">
        <v>7764022</v>
      </c>
      <c r="E69" s="102" t="s">
        <v>47</v>
      </c>
      <c r="F69" s="102"/>
      <c r="G69" s="96" t="s">
        <v>123</v>
      </c>
      <c r="H69" s="97"/>
      <c r="I69" s="97"/>
      <c r="J69" s="98"/>
      <c r="K69" s="31">
        <v>15000</v>
      </c>
      <c r="L69" s="28">
        <f t="shared" si="1"/>
        <v>750</v>
      </c>
      <c r="M69" s="28">
        <f t="shared" si="2"/>
        <v>14250</v>
      </c>
    </row>
    <row r="70" spans="2:13" x14ac:dyDescent="0.25">
      <c r="B70" s="54">
        <v>15</v>
      </c>
      <c r="C70" s="25" t="s">
        <v>222</v>
      </c>
      <c r="D70" s="20">
        <v>27658457</v>
      </c>
      <c r="E70" s="102" t="s">
        <v>48</v>
      </c>
      <c r="F70" s="102"/>
      <c r="G70" s="96" t="s">
        <v>124</v>
      </c>
      <c r="H70" s="97"/>
      <c r="I70" s="97"/>
      <c r="J70" s="98"/>
      <c r="K70" s="31">
        <v>9000</v>
      </c>
      <c r="L70" s="28">
        <f t="shared" si="1"/>
        <v>450</v>
      </c>
      <c r="M70" s="28">
        <f t="shared" si="2"/>
        <v>8550</v>
      </c>
    </row>
    <row r="71" spans="2:13" x14ac:dyDescent="0.25">
      <c r="B71" s="54">
        <v>16</v>
      </c>
      <c r="C71" s="25" t="s">
        <v>223</v>
      </c>
      <c r="D71" s="20">
        <v>29531306</v>
      </c>
      <c r="E71" s="102" t="s">
        <v>49</v>
      </c>
      <c r="F71" s="102"/>
      <c r="G71" s="96" t="s">
        <v>124</v>
      </c>
      <c r="H71" s="97"/>
      <c r="I71" s="97"/>
      <c r="J71" s="98"/>
      <c r="K71" s="31">
        <v>9000</v>
      </c>
      <c r="L71" s="28">
        <f t="shared" si="1"/>
        <v>450</v>
      </c>
      <c r="M71" s="28">
        <f t="shared" si="2"/>
        <v>8550</v>
      </c>
    </row>
    <row r="72" spans="2:13" x14ac:dyDescent="0.25">
      <c r="B72" s="54">
        <v>17</v>
      </c>
      <c r="C72" s="25" t="s">
        <v>224</v>
      </c>
      <c r="D72" s="20">
        <v>95835555</v>
      </c>
      <c r="E72" s="102" t="s">
        <v>50</v>
      </c>
      <c r="F72" s="102"/>
      <c r="G72" s="96" t="s">
        <v>124</v>
      </c>
      <c r="H72" s="97"/>
      <c r="I72" s="97"/>
      <c r="J72" s="98"/>
      <c r="K72" s="31">
        <v>7000</v>
      </c>
      <c r="L72" s="28">
        <f t="shared" si="1"/>
        <v>350</v>
      </c>
      <c r="M72" s="28">
        <f t="shared" si="2"/>
        <v>6650</v>
      </c>
    </row>
    <row r="73" spans="2:13" x14ac:dyDescent="0.25">
      <c r="B73" s="54">
        <v>18</v>
      </c>
      <c r="C73" s="25" t="s">
        <v>225</v>
      </c>
      <c r="D73" s="20">
        <v>102250413</v>
      </c>
      <c r="E73" s="102" t="s">
        <v>51</v>
      </c>
      <c r="F73" s="102"/>
      <c r="G73" s="96" t="s">
        <v>124</v>
      </c>
      <c r="H73" s="97"/>
      <c r="I73" s="97"/>
      <c r="J73" s="98"/>
      <c r="K73" s="31">
        <v>8000</v>
      </c>
      <c r="L73" s="28">
        <f t="shared" si="1"/>
        <v>400</v>
      </c>
      <c r="M73" s="28">
        <f t="shared" si="2"/>
        <v>7600</v>
      </c>
    </row>
    <row r="74" spans="2:13" x14ac:dyDescent="0.25">
      <c r="B74" s="54">
        <v>19</v>
      </c>
      <c r="C74" s="25" t="s">
        <v>226</v>
      </c>
      <c r="D74" s="20">
        <v>107142139</v>
      </c>
      <c r="E74" s="102" t="s">
        <v>97</v>
      </c>
      <c r="F74" s="102"/>
      <c r="G74" s="96" t="s">
        <v>124</v>
      </c>
      <c r="H74" s="97"/>
      <c r="I74" s="97"/>
      <c r="J74" s="98"/>
      <c r="K74" s="31">
        <v>7000</v>
      </c>
      <c r="L74" s="28">
        <f t="shared" si="1"/>
        <v>350</v>
      </c>
      <c r="M74" s="28">
        <f t="shared" si="2"/>
        <v>6650</v>
      </c>
    </row>
    <row r="75" spans="2:13" x14ac:dyDescent="0.25">
      <c r="B75" s="54">
        <v>20</v>
      </c>
      <c r="C75" s="25" t="s">
        <v>227</v>
      </c>
      <c r="D75" s="20">
        <v>107574713</v>
      </c>
      <c r="E75" s="102" t="s">
        <v>98</v>
      </c>
      <c r="F75" s="102"/>
      <c r="G75" s="96" t="s">
        <v>124</v>
      </c>
      <c r="H75" s="97"/>
      <c r="I75" s="97"/>
      <c r="J75" s="98"/>
      <c r="K75" s="31">
        <v>7000</v>
      </c>
      <c r="L75" s="28">
        <f t="shared" si="1"/>
        <v>350</v>
      </c>
      <c r="M75" s="28">
        <f t="shared" si="2"/>
        <v>6650</v>
      </c>
    </row>
    <row r="76" spans="2:13" x14ac:dyDescent="0.25">
      <c r="B76" s="54">
        <v>21</v>
      </c>
      <c r="C76" s="25" t="s">
        <v>228</v>
      </c>
      <c r="D76" s="20">
        <v>39685209</v>
      </c>
      <c r="E76" s="102" t="s">
        <v>101</v>
      </c>
      <c r="F76" s="102"/>
      <c r="G76" s="96" t="s">
        <v>124</v>
      </c>
      <c r="H76" s="97"/>
      <c r="I76" s="97"/>
      <c r="J76" s="98"/>
      <c r="K76" s="31">
        <v>5000</v>
      </c>
      <c r="L76" s="28">
        <f t="shared" si="1"/>
        <v>250</v>
      </c>
      <c r="M76" s="28">
        <f t="shared" si="2"/>
        <v>4750</v>
      </c>
    </row>
    <row r="77" spans="2:13" x14ac:dyDescent="0.25">
      <c r="B77" s="54">
        <v>22</v>
      </c>
      <c r="C77" s="25" t="s">
        <v>229</v>
      </c>
      <c r="D77" s="20">
        <v>64588971</v>
      </c>
      <c r="E77" s="102" t="s">
        <v>102</v>
      </c>
      <c r="F77" s="102"/>
      <c r="G77" s="96" t="s">
        <v>124</v>
      </c>
      <c r="H77" s="97"/>
      <c r="I77" s="97"/>
      <c r="J77" s="98"/>
      <c r="K77" s="31">
        <v>5000</v>
      </c>
      <c r="L77" s="28">
        <f t="shared" si="1"/>
        <v>250</v>
      </c>
      <c r="M77" s="28">
        <f t="shared" si="2"/>
        <v>4750</v>
      </c>
    </row>
    <row r="78" spans="2:13" x14ac:dyDescent="0.25">
      <c r="B78" s="54">
        <v>23</v>
      </c>
      <c r="C78" s="25" t="s">
        <v>230</v>
      </c>
      <c r="D78" s="20">
        <v>91585511</v>
      </c>
      <c r="E78" s="102" t="s">
        <v>103</v>
      </c>
      <c r="F78" s="102"/>
      <c r="G78" s="96" t="s">
        <v>124</v>
      </c>
      <c r="H78" s="97"/>
      <c r="I78" s="97"/>
      <c r="J78" s="98"/>
      <c r="K78" s="31">
        <v>6000</v>
      </c>
      <c r="L78" s="28">
        <f t="shared" si="1"/>
        <v>300</v>
      </c>
      <c r="M78" s="28">
        <f t="shared" si="2"/>
        <v>5700</v>
      </c>
    </row>
    <row r="79" spans="2:13" x14ac:dyDescent="0.25">
      <c r="B79" s="54">
        <v>24</v>
      </c>
      <c r="C79" s="25" t="s">
        <v>231</v>
      </c>
      <c r="D79" s="20">
        <v>58295755</v>
      </c>
      <c r="E79" s="102" t="s">
        <v>104</v>
      </c>
      <c r="F79" s="102"/>
      <c r="G79" s="96" t="s">
        <v>124</v>
      </c>
      <c r="H79" s="97"/>
      <c r="I79" s="97"/>
      <c r="J79" s="98"/>
      <c r="K79" s="31">
        <v>9000</v>
      </c>
      <c r="L79" s="28">
        <f t="shared" si="1"/>
        <v>450</v>
      </c>
      <c r="M79" s="28">
        <f t="shared" si="2"/>
        <v>8550</v>
      </c>
    </row>
    <row r="80" spans="2:13" x14ac:dyDescent="0.25">
      <c r="B80" s="54">
        <v>25</v>
      </c>
      <c r="C80" s="25" t="s">
        <v>232</v>
      </c>
      <c r="D80" s="20">
        <v>17877946</v>
      </c>
      <c r="E80" s="102" t="s">
        <v>105</v>
      </c>
      <c r="F80" s="102"/>
      <c r="G80" s="96" t="s">
        <v>124</v>
      </c>
      <c r="H80" s="97"/>
      <c r="I80" s="97"/>
      <c r="J80" s="98"/>
      <c r="K80" s="31">
        <v>9000</v>
      </c>
      <c r="L80" s="28">
        <f t="shared" si="1"/>
        <v>450</v>
      </c>
      <c r="M80" s="28">
        <f t="shared" si="2"/>
        <v>8550</v>
      </c>
    </row>
    <row r="81" spans="2:13" x14ac:dyDescent="0.25">
      <c r="B81" s="54">
        <v>26</v>
      </c>
      <c r="C81" s="25" t="s">
        <v>233</v>
      </c>
      <c r="D81" s="20">
        <v>70158606</v>
      </c>
      <c r="E81" s="102" t="s">
        <v>106</v>
      </c>
      <c r="F81" s="102"/>
      <c r="G81" s="96" t="s">
        <v>124</v>
      </c>
      <c r="H81" s="97"/>
      <c r="I81" s="97"/>
      <c r="J81" s="98"/>
      <c r="K81" s="31">
        <v>9000</v>
      </c>
      <c r="L81" s="28">
        <f t="shared" si="1"/>
        <v>450</v>
      </c>
      <c r="M81" s="28">
        <f t="shared" si="2"/>
        <v>8550</v>
      </c>
    </row>
    <row r="82" spans="2:13" x14ac:dyDescent="0.25">
      <c r="B82" s="54">
        <v>27</v>
      </c>
      <c r="C82" s="25" t="s">
        <v>234</v>
      </c>
      <c r="D82" s="20">
        <v>23827653</v>
      </c>
      <c r="E82" s="102" t="s">
        <v>118</v>
      </c>
      <c r="F82" s="102"/>
      <c r="G82" s="96" t="s">
        <v>124</v>
      </c>
      <c r="H82" s="97"/>
      <c r="I82" s="97"/>
      <c r="J82" s="98"/>
      <c r="K82" s="31">
        <v>7000</v>
      </c>
      <c r="L82" s="28">
        <f t="shared" si="1"/>
        <v>350</v>
      </c>
      <c r="M82" s="28">
        <f t="shared" si="2"/>
        <v>6650</v>
      </c>
    </row>
    <row r="83" spans="2:13" x14ac:dyDescent="0.25">
      <c r="B83" s="54">
        <v>28</v>
      </c>
      <c r="C83" s="25" t="s">
        <v>235</v>
      </c>
      <c r="D83" s="20">
        <v>34821619</v>
      </c>
      <c r="E83" s="102" t="s">
        <v>52</v>
      </c>
      <c r="F83" s="102"/>
      <c r="G83" s="96" t="s">
        <v>200</v>
      </c>
      <c r="H83" s="97"/>
      <c r="I83" s="97"/>
      <c r="J83" s="98"/>
      <c r="K83" s="31">
        <v>15000</v>
      </c>
      <c r="L83" s="28">
        <f t="shared" si="1"/>
        <v>750</v>
      </c>
      <c r="M83" s="28">
        <f t="shared" si="2"/>
        <v>14250</v>
      </c>
    </row>
    <row r="84" spans="2:13" x14ac:dyDescent="0.25">
      <c r="B84" s="54">
        <v>29</v>
      </c>
      <c r="C84" s="25" t="s">
        <v>236</v>
      </c>
      <c r="D84" s="20">
        <v>17230020</v>
      </c>
      <c r="E84" s="102" t="s">
        <v>53</v>
      </c>
      <c r="F84" s="102"/>
      <c r="G84" s="96" t="s">
        <v>200</v>
      </c>
      <c r="H84" s="97"/>
      <c r="I84" s="97"/>
      <c r="J84" s="98"/>
      <c r="K84" s="31">
        <v>15000</v>
      </c>
      <c r="L84" s="28">
        <f t="shared" si="1"/>
        <v>750</v>
      </c>
      <c r="M84" s="28">
        <f t="shared" si="2"/>
        <v>14250</v>
      </c>
    </row>
    <row r="85" spans="2:13" x14ac:dyDescent="0.25">
      <c r="B85" s="54">
        <v>30</v>
      </c>
      <c r="C85" s="25" t="s">
        <v>237</v>
      </c>
      <c r="D85" s="20">
        <v>71564284</v>
      </c>
      <c r="E85" s="102" t="s">
        <v>54</v>
      </c>
      <c r="F85" s="102"/>
      <c r="G85" s="96" t="s">
        <v>200</v>
      </c>
      <c r="H85" s="97"/>
      <c r="I85" s="97"/>
      <c r="J85" s="98"/>
      <c r="K85" s="31">
        <v>15000</v>
      </c>
      <c r="L85" s="28">
        <f t="shared" si="1"/>
        <v>750</v>
      </c>
      <c r="M85" s="28">
        <f t="shared" si="2"/>
        <v>14250</v>
      </c>
    </row>
    <row r="86" spans="2:13" x14ac:dyDescent="0.25">
      <c r="B86" s="54">
        <v>31</v>
      </c>
      <c r="C86" s="25" t="s">
        <v>238</v>
      </c>
      <c r="D86" s="20">
        <v>76828719</v>
      </c>
      <c r="E86" s="102" t="s">
        <v>55</v>
      </c>
      <c r="F86" s="102"/>
      <c r="G86" s="96" t="s">
        <v>201</v>
      </c>
      <c r="H86" s="97"/>
      <c r="I86" s="97"/>
      <c r="J86" s="98"/>
      <c r="K86" s="31">
        <v>10000</v>
      </c>
      <c r="L86" s="28">
        <f t="shared" si="1"/>
        <v>500</v>
      </c>
      <c r="M86" s="28">
        <f t="shared" si="2"/>
        <v>9500</v>
      </c>
    </row>
    <row r="87" spans="2:13" x14ac:dyDescent="0.25">
      <c r="B87" s="54">
        <v>32</v>
      </c>
      <c r="C87" s="25" t="s">
        <v>239</v>
      </c>
      <c r="D87" s="20">
        <v>42108764</v>
      </c>
      <c r="E87" s="102" t="s">
        <v>56</v>
      </c>
      <c r="F87" s="102"/>
      <c r="G87" s="96" t="s">
        <v>201</v>
      </c>
      <c r="H87" s="97"/>
      <c r="I87" s="97"/>
      <c r="J87" s="98"/>
      <c r="K87" s="31">
        <v>10000</v>
      </c>
      <c r="L87" s="28">
        <f t="shared" si="1"/>
        <v>500</v>
      </c>
      <c r="M87" s="28">
        <f t="shared" si="2"/>
        <v>9500</v>
      </c>
    </row>
    <row r="88" spans="2:13" x14ac:dyDescent="0.25">
      <c r="B88" s="54">
        <v>33</v>
      </c>
      <c r="C88" s="25" t="s">
        <v>240</v>
      </c>
      <c r="D88" s="20">
        <v>71564284</v>
      </c>
      <c r="E88" s="102" t="s">
        <v>57</v>
      </c>
      <c r="F88" s="102"/>
      <c r="G88" s="96" t="s">
        <v>126</v>
      </c>
      <c r="H88" s="97"/>
      <c r="I88" s="97"/>
      <c r="J88" s="98"/>
      <c r="K88" s="31">
        <v>15000</v>
      </c>
      <c r="L88" s="28">
        <f t="shared" si="1"/>
        <v>750</v>
      </c>
      <c r="M88" s="28">
        <f t="shared" si="2"/>
        <v>14250</v>
      </c>
    </row>
    <row r="89" spans="2:13" x14ac:dyDescent="0.25">
      <c r="B89" s="54">
        <v>34</v>
      </c>
      <c r="C89" s="25" t="s">
        <v>241</v>
      </c>
      <c r="D89" s="20">
        <v>91763371</v>
      </c>
      <c r="E89" s="102" t="s">
        <v>58</v>
      </c>
      <c r="F89" s="102"/>
      <c r="G89" s="96" t="s">
        <v>125</v>
      </c>
      <c r="H89" s="97"/>
      <c r="I89" s="97"/>
      <c r="J89" s="98"/>
      <c r="K89" s="31">
        <v>6000</v>
      </c>
      <c r="L89" s="28">
        <f t="shared" si="1"/>
        <v>300</v>
      </c>
      <c r="M89" s="28">
        <f t="shared" si="2"/>
        <v>5700</v>
      </c>
    </row>
    <row r="90" spans="2:13" x14ac:dyDescent="0.25">
      <c r="B90" s="54">
        <v>35</v>
      </c>
      <c r="C90" s="25" t="s">
        <v>242</v>
      </c>
      <c r="D90" s="20">
        <v>42108764</v>
      </c>
      <c r="E90" s="102" t="s">
        <v>59</v>
      </c>
      <c r="F90" s="102"/>
      <c r="G90" s="96" t="s">
        <v>125</v>
      </c>
      <c r="H90" s="97"/>
      <c r="I90" s="97"/>
      <c r="J90" s="98"/>
      <c r="K90" s="31">
        <v>9000</v>
      </c>
      <c r="L90" s="28">
        <f t="shared" si="1"/>
        <v>450</v>
      </c>
      <c r="M90" s="28">
        <f t="shared" si="2"/>
        <v>8550</v>
      </c>
    </row>
    <row r="91" spans="2:13" x14ac:dyDescent="0.25">
      <c r="B91" s="54">
        <v>36</v>
      </c>
      <c r="C91" s="25" t="s">
        <v>243</v>
      </c>
      <c r="D91" s="20">
        <v>91763371</v>
      </c>
      <c r="E91" s="102" t="s">
        <v>60</v>
      </c>
      <c r="F91" s="102"/>
      <c r="G91" s="96" t="s">
        <v>197</v>
      </c>
      <c r="H91" s="97"/>
      <c r="I91" s="97"/>
      <c r="J91" s="98"/>
      <c r="K91" s="31">
        <v>15000</v>
      </c>
      <c r="L91" s="28">
        <f t="shared" si="1"/>
        <v>750</v>
      </c>
      <c r="M91" s="28">
        <f t="shared" si="2"/>
        <v>14250</v>
      </c>
    </row>
    <row r="92" spans="2:13" x14ac:dyDescent="0.25">
      <c r="B92" s="54">
        <v>37</v>
      </c>
      <c r="C92" s="25" t="s">
        <v>244</v>
      </c>
      <c r="D92" s="20">
        <v>49463779</v>
      </c>
      <c r="E92" s="102" t="s">
        <v>61</v>
      </c>
      <c r="F92" s="102"/>
      <c r="G92" s="96" t="s">
        <v>197</v>
      </c>
      <c r="H92" s="97"/>
      <c r="I92" s="97"/>
      <c r="J92" s="98"/>
      <c r="K92" s="31">
        <v>15000</v>
      </c>
      <c r="L92" s="28">
        <f t="shared" si="1"/>
        <v>750</v>
      </c>
      <c r="M92" s="28">
        <f t="shared" si="2"/>
        <v>14250</v>
      </c>
    </row>
    <row r="93" spans="2:13" x14ac:dyDescent="0.25">
      <c r="B93" s="54">
        <v>38</v>
      </c>
      <c r="C93" s="25" t="s">
        <v>245</v>
      </c>
      <c r="D93" s="20">
        <v>68478801</v>
      </c>
      <c r="E93" s="102" t="s">
        <v>62</v>
      </c>
      <c r="F93" s="102"/>
      <c r="G93" s="96" t="s">
        <v>197</v>
      </c>
      <c r="H93" s="97"/>
      <c r="I93" s="97"/>
      <c r="J93" s="98"/>
      <c r="K93" s="31">
        <v>15000</v>
      </c>
      <c r="L93" s="28">
        <f t="shared" si="1"/>
        <v>750</v>
      </c>
      <c r="M93" s="28">
        <f t="shared" si="2"/>
        <v>14250</v>
      </c>
    </row>
    <row r="94" spans="2:13" x14ac:dyDescent="0.25">
      <c r="B94" s="54">
        <v>39</v>
      </c>
      <c r="C94" s="25" t="s">
        <v>246</v>
      </c>
      <c r="D94" s="20">
        <v>90758579</v>
      </c>
      <c r="E94" s="102" t="s">
        <v>63</v>
      </c>
      <c r="F94" s="102"/>
      <c r="G94" s="96" t="s">
        <v>197</v>
      </c>
      <c r="H94" s="97"/>
      <c r="I94" s="97"/>
      <c r="J94" s="98"/>
      <c r="K94" s="31">
        <v>15000</v>
      </c>
      <c r="L94" s="28">
        <f t="shared" si="1"/>
        <v>750</v>
      </c>
      <c r="M94" s="28">
        <f t="shared" si="2"/>
        <v>14250</v>
      </c>
    </row>
    <row r="95" spans="2:13" x14ac:dyDescent="0.25">
      <c r="B95" s="54">
        <v>40</v>
      </c>
      <c r="C95" s="25" t="s">
        <v>247</v>
      </c>
      <c r="D95" s="20">
        <v>86257870</v>
      </c>
      <c r="E95" s="102" t="s">
        <v>64</v>
      </c>
      <c r="F95" s="102"/>
      <c r="G95" s="96" t="s">
        <v>197</v>
      </c>
      <c r="H95" s="97"/>
      <c r="I95" s="97"/>
      <c r="J95" s="98"/>
      <c r="K95" s="31">
        <v>15000</v>
      </c>
      <c r="L95" s="28">
        <f t="shared" si="1"/>
        <v>750</v>
      </c>
      <c r="M95" s="28">
        <f t="shared" si="2"/>
        <v>14250</v>
      </c>
    </row>
    <row r="96" spans="2:13" x14ac:dyDescent="0.25">
      <c r="B96" s="54">
        <v>41</v>
      </c>
      <c r="C96" s="25" t="s">
        <v>248</v>
      </c>
      <c r="D96" s="20">
        <v>79443427</v>
      </c>
      <c r="E96" s="102" t="s">
        <v>65</v>
      </c>
      <c r="F96" s="102"/>
      <c r="G96" s="96" t="s">
        <v>197</v>
      </c>
      <c r="H96" s="97"/>
      <c r="I96" s="97"/>
      <c r="J96" s="98"/>
      <c r="K96" s="31">
        <v>15000</v>
      </c>
      <c r="L96" s="28">
        <f t="shared" si="1"/>
        <v>750</v>
      </c>
      <c r="M96" s="28">
        <f t="shared" si="2"/>
        <v>14250</v>
      </c>
    </row>
    <row r="97" spans="2:13" x14ac:dyDescent="0.25">
      <c r="B97" s="54">
        <v>42</v>
      </c>
      <c r="C97" s="25" t="s">
        <v>249</v>
      </c>
      <c r="D97" s="20">
        <v>68478801</v>
      </c>
      <c r="E97" s="102" t="s">
        <v>66</v>
      </c>
      <c r="F97" s="102"/>
      <c r="G97" s="96" t="s">
        <v>197</v>
      </c>
      <c r="H97" s="97"/>
      <c r="I97" s="97"/>
      <c r="J97" s="98"/>
      <c r="K97" s="31">
        <v>15000</v>
      </c>
      <c r="L97" s="28">
        <f t="shared" si="1"/>
        <v>750</v>
      </c>
      <c r="M97" s="28">
        <f t="shared" si="2"/>
        <v>14250</v>
      </c>
    </row>
    <row r="98" spans="2:13" x14ac:dyDescent="0.25">
      <c r="B98" s="54">
        <v>43</v>
      </c>
      <c r="C98" s="26" t="s">
        <v>250</v>
      </c>
      <c r="D98" s="20">
        <v>26766590</v>
      </c>
      <c r="E98" s="102" t="s">
        <v>112</v>
      </c>
      <c r="F98" s="102"/>
      <c r="G98" s="96" t="s">
        <v>198</v>
      </c>
      <c r="H98" s="97"/>
      <c r="I98" s="97"/>
      <c r="J98" s="98"/>
      <c r="K98" s="31">
        <v>8000</v>
      </c>
      <c r="L98" s="28">
        <f t="shared" si="1"/>
        <v>400</v>
      </c>
      <c r="M98" s="28">
        <f t="shared" si="2"/>
        <v>7600</v>
      </c>
    </row>
    <row r="99" spans="2:13" x14ac:dyDescent="0.25">
      <c r="B99" s="54">
        <v>44</v>
      </c>
      <c r="C99" s="26" t="s">
        <v>251</v>
      </c>
      <c r="D99" s="20">
        <v>107699249</v>
      </c>
      <c r="E99" s="102" t="s">
        <v>113</v>
      </c>
      <c r="F99" s="102"/>
      <c r="G99" s="96" t="s">
        <v>198</v>
      </c>
      <c r="H99" s="97"/>
      <c r="I99" s="97"/>
      <c r="J99" s="98"/>
      <c r="K99" s="31">
        <v>6000</v>
      </c>
      <c r="L99" s="28">
        <f t="shared" si="1"/>
        <v>300</v>
      </c>
      <c r="M99" s="28">
        <f t="shared" si="2"/>
        <v>5700</v>
      </c>
    </row>
    <row r="100" spans="2:13" x14ac:dyDescent="0.25">
      <c r="B100" s="54">
        <v>45</v>
      </c>
      <c r="C100" s="26" t="s">
        <v>252</v>
      </c>
      <c r="D100" s="20">
        <v>79463169</v>
      </c>
      <c r="E100" s="102" t="s">
        <v>67</v>
      </c>
      <c r="F100" s="102"/>
      <c r="G100" s="96" t="s">
        <v>197</v>
      </c>
      <c r="H100" s="97"/>
      <c r="I100" s="97"/>
      <c r="J100" s="98"/>
      <c r="K100" s="31">
        <v>15000</v>
      </c>
      <c r="L100" s="28">
        <f t="shared" si="1"/>
        <v>750</v>
      </c>
      <c r="M100" s="28">
        <f t="shared" si="2"/>
        <v>14250</v>
      </c>
    </row>
    <row r="101" spans="2:13" s="81" customFormat="1" x14ac:dyDescent="0.25">
      <c r="B101" s="23">
        <v>46</v>
      </c>
      <c r="C101" s="61" t="s">
        <v>253</v>
      </c>
      <c r="D101" s="64">
        <v>95586067</v>
      </c>
      <c r="E101" s="103" t="s">
        <v>68</v>
      </c>
      <c r="F101" s="103"/>
      <c r="G101" s="96" t="s">
        <v>197</v>
      </c>
      <c r="H101" s="97"/>
      <c r="I101" s="97"/>
      <c r="J101" s="98"/>
      <c r="K101" s="80">
        <f>15000/31*18</f>
        <v>8709.677419354839</v>
      </c>
      <c r="L101" s="28">
        <f t="shared" ref="L101" si="3">K101*0.05</f>
        <v>435.48387096774195</v>
      </c>
      <c r="M101" s="28">
        <f t="shared" ref="M101" si="4">K101-L101</f>
        <v>8274.1935483870966</v>
      </c>
    </row>
    <row r="102" spans="2:13" x14ac:dyDescent="0.25">
      <c r="B102" s="54">
        <v>47</v>
      </c>
      <c r="C102" s="26" t="s">
        <v>254</v>
      </c>
      <c r="D102" s="20">
        <v>22175571</v>
      </c>
      <c r="E102" s="102" t="s">
        <v>69</v>
      </c>
      <c r="F102" s="102"/>
      <c r="G102" s="96" t="s">
        <v>197</v>
      </c>
      <c r="H102" s="97"/>
      <c r="I102" s="97"/>
      <c r="J102" s="98"/>
      <c r="K102" s="31">
        <v>15000</v>
      </c>
      <c r="L102" s="28">
        <f t="shared" si="1"/>
        <v>750</v>
      </c>
      <c r="M102" s="28">
        <f t="shared" si="2"/>
        <v>14250</v>
      </c>
    </row>
    <row r="103" spans="2:13" x14ac:dyDescent="0.25">
      <c r="B103" s="54">
        <v>48</v>
      </c>
      <c r="C103" s="26" t="s">
        <v>255</v>
      </c>
      <c r="D103" s="20">
        <v>44046073</v>
      </c>
      <c r="E103" s="102" t="s">
        <v>70</v>
      </c>
      <c r="F103" s="102"/>
      <c r="G103" s="96" t="s">
        <v>197</v>
      </c>
      <c r="H103" s="97"/>
      <c r="I103" s="97"/>
      <c r="J103" s="98"/>
      <c r="K103" s="31">
        <v>16000</v>
      </c>
      <c r="L103" s="28">
        <f t="shared" si="1"/>
        <v>800</v>
      </c>
      <c r="M103" s="28">
        <f t="shared" si="2"/>
        <v>15200</v>
      </c>
    </row>
    <row r="104" spans="2:13" x14ac:dyDescent="0.25">
      <c r="B104" s="54">
        <v>49</v>
      </c>
      <c r="C104" s="26" t="s">
        <v>256</v>
      </c>
      <c r="D104" s="20">
        <v>19511655</v>
      </c>
      <c r="E104" s="102" t="s">
        <v>71</v>
      </c>
      <c r="F104" s="102"/>
      <c r="G104" s="96" t="s">
        <v>197</v>
      </c>
      <c r="H104" s="97"/>
      <c r="I104" s="97"/>
      <c r="J104" s="98"/>
      <c r="K104" s="31">
        <v>16000</v>
      </c>
      <c r="L104" s="28">
        <f t="shared" si="1"/>
        <v>800</v>
      </c>
      <c r="M104" s="28">
        <f t="shared" si="2"/>
        <v>15200</v>
      </c>
    </row>
    <row r="105" spans="2:13" x14ac:dyDescent="0.25">
      <c r="B105" s="54">
        <v>50</v>
      </c>
      <c r="C105" s="26" t="s">
        <v>257</v>
      </c>
      <c r="D105" s="20">
        <v>5742366</v>
      </c>
      <c r="E105" s="102" t="s">
        <v>72</v>
      </c>
      <c r="F105" s="102"/>
      <c r="G105" s="96" t="s">
        <v>197</v>
      </c>
      <c r="H105" s="97"/>
      <c r="I105" s="97"/>
      <c r="J105" s="98"/>
      <c r="K105" s="31">
        <v>19000</v>
      </c>
      <c r="L105" s="28">
        <f t="shared" si="1"/>
        <v>950</v>
      </c>
      <c r="M105" s="28">
        <f t="shared" si="2"/>
        <v>18050</v>
      </c>
    </row>
    <row r="106" spans="2:13" x14ac:dyDescent="0.25">
      <c r="B106" s="54">
        <v>51</v>
      </c>
      <c r="C106" s="26" t="s">
        <v>258</v>
      </c>
      <c r="D106" s="20">
        <v>19511655</v>
      </c>
      <c r="E106" s="102" t="s">
        <v>73</v>
      </c>
      <c r="F106" s="102"/>
      <c r="G106" s="96" t="s">
        <v>198</v>
      </c>
      <c r="H106" s="97"/>
      <c r="I106" s="97"/>
      <c r="J106" s="98"/>
      <c r="K106" s="31">
        <v>9000</v>
      </c>
      <c r="L106" s="28">
        <f t="shared" si="1"/>
        <v>450</v>
      </c>
      <c r="M106" s="28">
        <f t="shared" si="2"/>
        <v>8550</v>
      </c>
    </row>
    <row r="107" spans="2:13" x14ac:dyDescent="0.25">
      <c r="B107" s="54">
        <v>52</v>
      </c>
      <c r="C107" s="26" t="s">
        <v>259</v>
      </c>
      <c r="D107" s="20">
        <v>96277505</v>
      </c>
      <c r="E107" s="102" t="s">
        <v>74</v>
      </c>
      <c r="F107" s="102"/>
      <c r="G107" s="96" t="s">
        <v>198</v>
      </c>
      <c r="H107" s="97"/>
      <c r="I107" s="97"/>
      <c r="J107" s="98"/>
      <c r="K107" s="31">
        <v>9000</v>
      </c>
      <c r="L107" s="28">
        <f t="shared" si="1"/>
        <v>450</v>
      </c>
      <c r="M107" s="28">
        <f t="shared" si="2"/>
        <v>8550</v>
      </c>
    </row>
    <row r="108" spans="2:13" x14ac:dyDescent="0.25">
      <c r="B108" s="54">
        <v>53</v>
      </c>
      <c r="C108" s="26" t="s">
        <v>260</v>
      </c>
      <c r="D108" s="20">
        <v>109602056</v>
      </c>
      <c r="E108" s="102" t="s">
        <v>75</v>
      </c>
      <c r="F108" s="102"/>
      <c r="G108" s="96" t="s">
        <v>198</v>
      </c>
      <c r="H108" s="97"/>
      <c r="I108" s="97"/>
      <c r="J108" s="98"/>
      <c r="K108" s="31">
        <v>7000</v>
      </c>
      <c r="L108" s="28">
        <f t="shared" si="1"/>
        <v>350</v>
      </c>
      <c r="M108" s="28">
        <f t="shared" si="2"/>
        <v>6650</v>
      </c>
    </row>
    <row r="109" spans="2:13" x14ac:dyDescent="0.25">
      <c r="B109" s="54">
        <v>54</v>
      </c>
      <c r="C109" s="26" t="s">
        <v>261</v>
      </c>
      <c r="D109" s="20">
        <v>103110712</v>
      </c>
      <c r="E109" s="102" t="s">
        <v>96</v>
      </c>
      <c r="F109" s="102"/>
      <c r="G109" s="96" t="s">
        <v>198</v>
      </c>
      <c r="H109" s="97"/>
      <c r="I109" s="97"/>
      <c r="J109" s="98"/>
      <c r="K109" s="31">
        <v>7000</v>
      </c>
      <c r="L109" s="28">
        <f t="shared" si="1"/>
        <v>350</v>
      </c>
      <c r="M109" s="28">
        <f t="shared" si="2"/>
        <v>6650</v>
      </c>
    </row>
    <row r="110" spans="2:13" x14ac:dyDescent="0.25">
      <c r="B110" s="54">
        <v>55</v>
      </c>
      <c r="C110" s="26" t="s">
        <v>262</v>
      </c>
      <c r="D110" s="20">
        <v>109602056</v>
      </c>
      <c r="E110" s="102" t="s">
        <v>115</v>
      </c>
      <c r="F110" s="102"/>
      <c r="G110" s="96" t="s">
        <v>197</v>
      </c>
      <c r="H110" s="97"/>
      <c r="I110" s="97"/>
      <c r="J110" s="98"/>
      <c r="K110" s="31">
        <v>15000</v>
      </c>
      <c r="L110" s="28">
        <f t="shared" si="1"/>
        <v>750</v>
      </c>
      <c r="M110" s="28">
        <f t="shared" si="2"/>
        <v>14250</v>
      </c>
    </row>
    <row r="111" spans="2:13" x14ac:dyDescent="0.25">
      <c r="B111" s="54">
        <v>56</v>
      </c>
      <c r="C111" s="26" t="s">
        <v>263</v>
      </c>
      <c r="D111" s="20">
        <v>26766590</v>
      </c>
      <c r="E111" s="102" t="s">
        <v>116</v>
      </c>
      <c r="F111" s="102"/>
      <c r="G111" s="96" t="s">
        <v>198</v>
      </c>
      <c r="H111" s="97"/>
      <c r="I111" s="97"/>
      <c r="J111" s="98"/>
      <c r="K111" s="31">
        <v>10000</v>
      </c>
      <c r="L111" s="28">
        <f t="shared" si="1"/>
        <v>500</v>
      </c>
      <c r="M111" s="28">
        <f t="shared" si="2"/>
        <v>9500</v>
      </c>
    </row>
    <row r="112" spans="2:13" x14ac:dyDescent="0.25">
      <c r="B112" s="54">
        <v>57</v>
      </c>
      <c r="C112" s="26" t="s">
        <v>264</v>
      </c>
      <c r="D112" s="20">
        <v>82596956</v>
      </c>
      <c r="E112" s="102" t="s">
        <v>117</v>
      </c>
      <c r="F112" s="102"/>
      <c r="G112" s="96" t="s">
        <v>198</v>
      </c>
      <c r="H112" s="97"/>
      <c r="I112" s="97"/>
      <c r="J112" s="98"/>
      <c r="K112" s="31">
        <v>7000</v>
      </c>
      <c r="L112" s="28">
        <f t="shared" si="1"/>
        <v>350</v>
      </c>
      <c r="M112" s="28">
        <f t="shared" si="2"/>
        <v>6650</v>
      </c>
    </row>
    <row r="113" spans="2:13" x14ac:dyDescent="0.25">
      <c r="B113" s="54">
        <v>58</v>
      </c>
      <c r="C113" s="26" t="s">
        <v>265</v>
      </c>
      <c r="D113" s="20">
        <v>46570292</v>
      </c>
      <c r="E113" s="102" t="s">
        <v>298</v>
      </c>
      <c r="F113" s="102"/>
      <c r="G113" s="96" t="s">
        <v>127</v>
      </c>
      <c r="H113" s="97"/>
      <c r="I113" s="97"/>
      <c r="J113" s="98"/>
      <c r="K113" s="31">
        <v>16000</v>
      </c>
      <c r="L113" s="28">
        <f t="shared" si="1"/>
        <v>800</v>
      </c>
      <c r="M113" s="28">
        <f t="shared" si="2"/>
        <v>15200</v>
      </c>
    </row>
    <row r="114" spans="2:13" x14ac:dyDescent="0.25">
      <c r="B114" s="54">
        <v>59</v>
      </c>
      <c r="C114" s="26" t="s">
        <v>266</v>
      </c>
      <c r="D114" s="20">
        <v>55979157</v>
      </c>
      <c r="E114" s="102" t="s">
        <v>84</v>
      </c>
      <c r="F114" s="102"/>
      <c r="G114" s="96" t="s">
        <v>127</v>
      </c>
      <c r="H114" s="97"/>
      <c r="I114" s="97"/>
      <c r="J114" s="98"/>
      <c r="K114" s="31">
        <v>16000</v>
      </c>
      <c r="L114" s="28">
        <f t="shared" si="1"/>
        <v>800</v>
      </c>
      <c r="M114" s="28">
        <f t="shared" si="2"/>
        <v>15200</v>
      </c>
    </row>
    <row r="115" spans="2:13" x14ac:dyDescent="0.25">
      <c r="B115" s="54">
        <v>60</v>
      </c>
      <c r="C115" s="26" t="s">
        <v>267</v>
      </c>
      <c r="D115" s="20">
        <v>94967113</v>
      </c>
      <c r="E115" s="102" t="s">
        <v>85</v>
      </c>
      <c r="F115" s="102"/>
      <c r="G115" s="96" t="s">
        <v>127</v>
      </c>
      <c r="H115" s="97"/>
      <c r="I115" s="97"/>
      <c r="J115" s="98"/>
      <c r="K115" s="31">
        <v>16000</v>
      </c>
      <c r="L115" s="28">
        <f t="shared" si="1"/>
        <v>800</v>
      </c>
      <c r="M115" s="28">
        <f t="shared" si="2"/>
        <v>15200</v>
      </c>
    </row>
    <row r="116" spans="2:13" x14ac:dyDescent="0.25">
      <c r="B116" s="54">
        <v>61</v>
      </c>
      <c r="C116" s="26" t="s">
        <v>268</v>
      </c>
      <c r="D116" s="20">
        <v>31668437</v>
      </c>
      <c r="E116" s="102" t="s">
        <v>86</v>
      </c>
      <c r="F116" s="102"/>
      <c r="G116" s="96" t="s">
        <v>127</v>
      </c>
      <c r="H116" s="97"/>
      <c r="I116" s="97"/>
      <c r="J116" s="98"/>
      <c r="K116" s="31">
        <v>16000</v>
      </c>
      <c r="L116" s="28">
        <f t="shared" si="1"/>
        <v>800</v>
      </c>
      <c r="M116" s="28">
        <f t="shared" si="2"/>
        <v>15200</v>
      </c>
    </row>
    <row r="117" spans="2:13" x14ac:dyDescent="0.25">
      <c r="B117" s="54">
        <v>62</v>
      </c>
      <c r="C117" s="26" t="s">
        <v>269</v>
      </c>
      <c r="D117" s="20">
        <v>28573234</v>
      </c>
      <c r="E117" s="102" t="s">
        <v>87</v>
      </c>
      <c r="F117" s="102"/>
      <c r="G117" s="96" t="s">
        <v>127</v>
      </c>
      <c r="H117" s="97"/>
      <c r="I117" s="97"/>
      <c r="J117" s="98"/>
      <c r="K117" s="31">
        <v>16000</v>
      </c>
      <c r="L117" s="28">
        <f t="shared" si="1"/>
        <v>800</v>
      </c>
      <c r="M117" s="28">
        <f t="shared" si="2"/>
        <v>15200</v>
      </c>
    </row>
    <row r="118" spans="2:13" x14ac:dyDescent="0.25">
      <c r="B118" s="54">
        <v>63</v>
      </c>
      <c r="C118" s="26" t="s">
        <v>270</v>
      </c>
      <c r="D118" s="20">
        <v>80633137</v>
      </c>
      <c r="E118" s="102" t="s">
        <v>88</v>
      </c>
      <c r="F118" s="102"/>
      <c r="G118" s="96" t="s">
        <v>127</v>
      </c>
      <c r="H118" s="97"/>
      <c r="I118" s="97"/>
      <c r="J118" s="98"/>
      <c r="K118" s="31">
        <v>16000</v>
      </c>
      <c r="L118" s="28">
        <f t="shared" si="1"/>
        <v>800</v>
      </c>
      <c r="M118" s="28">
        <f t="shared" si="2"/>
        <v>15200</v>
      </c>
    </row>
    <row r="119" spans="2:13" x14ac:dyDescent="0.25">
      <c r="B119" s="54">
        <v>64</v>
      </c>
      <c r="C119" s="26" t="s">
        <v>271</v>
      </c>
      <c r="D119" s="20">
        <v>867969</v>
      </c>
      <c r="E119" s="102" t="s">
        <v>89</v>
      </c>
      <c r="F119" s="102"/>
      <c r="G119" s="96" t="s">
        <v>127</v>
      </c>
      <c r="H119" s="97"/>
      <c r="I119" s="97"/>
      <c r="J119" s="98"/>
      <c r="K119" s="31">
        <v>16000</v>
      </c>
      <c r="L119" s="28">
        <f t="shared" si="1"/>
        <v>800</v>
      </c>
      <c r="M119" s="28">
        <f t="shared" si="2"/>
        <v>15200</v>
      </c>
    </row>
    <row r="120" spans="2:13" x14ac:dyDescent="0.25">
      <c r="B120" s="54">
        <v>65</v>
      </c>
      <c r="C120" s="26" t="s">
        <v>272</v>
      </c>
      <c r="D120" s="20">
        <v>91036410</v>
      </c>
      <c r="E120" s="102" t="s">
        <v>90</v>
      </c>
      <c r="F120" s="102"/>
      <c r="G120" s="96" t="s">
        <v>127</v>
      </c>
      <c r="H120" s="97"/>
      <c r="I120" s="97"/>
      <c r="J120" s="98"/>
      <c r="K120" s="31">
        <v>8000</v>
      </c>
      <c r="L120" s="28">
        <f t="shared" si="1"/>
        <v>400</v>
      </c>
      <c r="M120" s="28">
        <f t="shared" si="2"/>
        <v>7600</v>
      </c>
    </row>
    <row r="121" spans="2:13" x14ac:dyDescent="0.25">
      <c r="B121" s="54">
        <v>66</v>
      </c>
      <c r="C121" s="26" t="s">
        <v>273</v>
      </c>
      <c r="D121" s="20">
        <v>17507480</v>
      </c>
      <c r="E121" s="102" t="s">
        <v>91</v>
      </c>
      <c r="F121" s="102"/>
      <c r="G121" s="96" t="s">
        <v>122</v>
      </c>
      <c r="H121" s="97"/>
      <c r="I121" s="97"/>
      <c r="J121" s="98"/>
      <c r="K121" s="31">
        <v>5000</v>
      </c>
      <c r="L121" s="28">
        <f t="shared" ref="L121:L140" si="5">K121*0.05</f>
        <v>250</v>
      </c>
      <c r="M121" s="28">
        <f t="shared" ref="M121:M140" si="6">K121-L121</f>
        <v>4750</v>
      </c>
    </row>
    <row r="122" spans="2:13" x14ac:dyDescent="0.25">
      <c r="B122" s="54">
        <v>67</v>
      </c>
      <c r="C122" s="26" t="s">
        <v>274</v>
      </c>
      <c r="D122" s="20">
        <v>721454455</v>
      </c>
      <c r="E122" s="102" t="s">
        <v>92</v>
      </c>
      <c r="F122" s="102"/>
      <c r="G122" s="96" t="s">
        <v>122</v>
      </c>
      <c r="H122" s="97"/>
      <c r="I122" s="97"/>
      <c r="J122" s="98"/>
      <c r="K122" s="31">
        <v>9000</v>
      </c>
      <c r="L122" s="28">
        <f t="shared" si="5"/>
        <v>450</v>
      </c>
      <c r="M122" s="28">
        <f t="shared" si="6"/>
        <v>8550</v>
      </c>
    </row>
    <row r="123" spans="2:13" x14ac:dyDescent="0.25">
      <c r="B123" s="54">
        <v>68</v>
      </c>
      <c r="C123" s="26" t="s">
        <v>275</v>
      </c>
      <c r="D123" s="20">
        <v>73907839</v>
      </c>
      <c r="E123" s="102" t="s">
        <v>93</v>
      </c>
      <c r="F123" s="102"/>
      <c r="G123" s="96" t="s">
        <v>122</v>
      </c>
      <c r="H123" s="97"/>
      <c r="I123" s="97"/>
      <c r="J123" s="98"/>
      <c r="K123" s="31">
        <v>8000</v>
      </c>
      <c r="L123" s="28">
        <f t="shared" si="5"/>
        <v>400</v>
      </c>
      <c r="M123" s="28">
        <f t="shared" si="6"/>
        <v>7600</v>
      </c>
    </row>
    <row r="124" spans="2:13" x14ac:dyDescent="0.25">
      <c r="B124" s="54">
        <v>69</v>
      </c>
      <c r="C124" s="26" t="s">
        <v>276</v>
      </c>
      <c r="D124" s="20">
        <v>83339019</v>
      </c>
      <c r="E124" s="102" t="s">
        <v>94</v>
      </c>
      <c r="F124" s="102"/>
      <c r="G124" s="96" t="s">
        <v>122</v>
      </c>
      <c r="H124" s="97"/>
      <c r="I124" s="97"/>
      <c r="J124" s="98"/>
      <c r="K124" s="31">
        <v>8000</v>
      </c>
      <c r="L124" s="28">
        <f t="shared" si="5"/>
        <v>400</v>
      </c>
      <c r="M124" s="28">
        <f t="shared" si="6"/>
        <v>7600</v>
      </c>
    </row>
    <row r="125" spans="2:13" x14ac:dyDescent="0.25">
      <c r="B125" s="54">
        <v>70</v>
      </c>
      <c r="C125" s="26" t="s">
        <v>277</v>
      </c>
      <c r="D125" s="20">
        <v>46117644</v>
      </c>
      <c r="E125" s="102" t="s">
        <v>95</v>
      </c>
      <c r="F125" s="102"/>
      <c r="G125" s="96" t="s">
        <v>122</v>
      </c>
      <c r="H125" s="97"/>
      <c r="I125" s="97"/>
      <c r="J125" s="98"/>
      <c r="K125" s="31">
        <v>10000</v>
      </c>
      <c r="L125" s="28">
        <f t="shared" si="5"/>
        <v>500</v>
      </c>
      <c r="M125" s="28">
        <f t="shared" si="6"/>
        <v>9500</v>
      </c>
    </row>
    <row r="126" spans="2:13" x14ac:dyDescent="0.25">
      <c r="B126" s="54">
        <v>71</v>
      </c>
      <c r="C126" s="26" t="s">
        <v>278</v>
      </c>
      <c r="D126" s="20">
        <v>43219063</v>
      </c>
      <c r="E126" s="102" t="s">
        <v>76</v>
      </c>
      <c r="F126" s="102"/>
      <c r="G126" s="96" t="s">
        <v>127</v>
      </c>
      <c r="H126" s="97"/>
      <c r="I126" s="97"/>
      <c r="J126" s="98"/>
      <c r="K126" s="31">
        <v>16000</v>
      </c>
      <c r="L126" s="28">
        <f t="shared" si="5"/>
        <v>800</v>
      </c>
      <c r="M126" s="28">
        <f t="shared" si="6"/>
        <v>15200</v>
      </c>
    </row>
    <row r="127" spans="2:13" x14ac:dyDescent="0.25">
      <c r="B127" s="54">
        <v>72</v>
      </c>
      <c r="C127" s="26" t="s">
        <v>279</v>
      </c>
      <c r="D127" s="20">
        <v>37261797</v>
      </c>
      <c r="E127" s="102" t="s">
        <v>77</v>
      </c>
      <c r="F127" s="102"/>
      <c r="G127" s="96" t="s">
        <v>127</v>
      </c>
      <c r="H127" s="97"/>
      <c r="I127" s="97"/>
      <c r="J127" s="98"/>
      <c r="K127" s="31">
        <v>16000</v>
      </c>
      <c r="L127" s="28">
        <f t="shared" si="5"/>
        <v>800</v>
      </c>
      <c r="M127" s="28">
        <f t="shared" si="6"/>
        <v>15200</v>
      </c>
    </row>
    <row r="128" spans="2:13" x14ac:dyDescent="0.25">
      <c r="B128" s="54">
        <v>73</v>
      </c>
      <c r="C128" s="26" t="s">
        <v>280</v>
      </c>
      <c r="D128" s="20">
        <v>5742366</v>
      </c>
      <c r="E128" s="102" t="s">
        <v>78</v>
      </c>
      <c r="F128" s="102"/>
      <c r="G128" s="96" t="s">
        <v>127</v>
      </c>
      <c r="H128" s="97"/>
      <c r="I128" s="97"/>
      <c r="J128" s="98"/>
      <c r="K128" s="31">
        <v>16000</v>
      </c>
      <c r="L128" s="28">
        <f t="shared" si="5"/>
        <v>800</v>
      </c>
      <c r="M128" s="28">
        <f t="shared" si="6"/>
        <v>15200</v>
      </c>
    </row>
    <row r="129" spans="2:13" x14ac:dyDescent="0.25">
      <c r="B129" s="54">
        <v>74</v>
      </c>
      <c r="C129" s="26" t="s">
        <v>281</v>
      </c>
      <c r="D129" s="20">
        <v>30100518</v>
      </c>
      <c r="E129" s="102" t="s">
        <v>79</v>
      </c>
      <c r="F129" s="102"/>
      <c r="G129" s="96" t="s">
        <v>127</v>
      </c>
      <c r="H129" s="97"/>
      <c r="I129" s="97"/>
      <c r="J129" s="98"/>
      <c r="K129" s="31">
        <v>16000</v>
      </c>
      <c r="L129" s="28">
        <f t="shared" si="5"/>
        <v>800</v>
      </c>
      <c r="M129" s="28">
        <f t="shared" si="6"/>
        <v>15200</v>
      </c>
    </row>
    <row r="130" spans="2:13" x14ac:dyDescent="0.25">
      <c r="B130" s="54">
        <v>75</v>
      </c>
      <c r="C130" s="26" t="s">
        <v>282</v>
      </c>
      <c r="D130" s="20">
        <v>5063019</v>
      </c>
      <c r="E130" s="102" t="s">
        <v>80</v>
      </c>
      <c r="F130" s="102"/>
      <c r="G130" s="96" t="s">
        <v>127</v>
      </c>
      <c r="H130" s="97"/>
      <c r="I130" s="97"/>
      <c r="J130" s="98"/>
      <c r="K130" s="31">
        <v>16000</v>
      </c>
      <c r="L130" s="28">
        <f t="shared" si="5"/>
        <v>800</v>
      </c>
      <c r="M130" s="28">
        <f t="shared" si="6"/>
        <v>15200</v>
      </c>
    </row>
    <row r="131" spans="2:13" x14ac:dyDescent="0.25">
      <c r="B131" s="54">
        <v>76</v>
      </c>
      <c r="C131" s="26" t="s">
        <v>283</v>
      </c>
      <c r="D131" s="20">
        <v>60700998</v>
      </c>
      <c r="E131" s="102" t="s">
        <v>81</v>
      </c>
      <c r="F131" s="102"/>
      <c r="G131" s="96" t="s">
        <v>127</v>
      </c>
      <c r="H131" s="97"/>
      <c r="I131" s="97"/>
      <c r="J131" s="98"/>
      <c r="K131" s="31">
        <v>16000</v>
      </c>
      <c r="L131" s="28">
        <f t="shared" si="5"/>
        <v>800</v>
      </c>
      <c r="M131" s="28">
        <f t="shared" si="6"/>
        <v>15200</v>
      </c>
    </row>
    <row r="132" spans="2:13" x14ac:dyDescent="0.25">
      <c r="B132" s="54">
        <v>77</v>
      </c>
      <c r="C132" s="26" t="s">
        <v>284</v>
      </c>
      <c r="D132" s="20">
        <v>5793386</v>
      </c>
      <c r="E132" s="102" t="s">
        <v>82</v>
      </c>
      <c r="F132" s="102"/>
      <c r="G132" s="96" t="s">
        <v>127</v>
      </c>
      <c r="H132" s="97"/>
      <c r="I132" s="97"/>
      <c r="J132" s="98"/>
      <c r="K132" s="31">
        <v>16000</v>
      </c>
      <c r="L132" s="28">
        <f t="shared" si="5"/>
        <v>800</v>
      </c>
      <c r="M132" s="28">
        <f t="shared" si="6"/>
        <v>15200</v>
      </c>
    </row>
    <row r="133" spans="2:13" x14ac:dyDescent="0.25">
      <c r="B133" s="54">
        <v>78</v>
      </c>
      <c r="C133" s="26" t="s">
        <v>285</v>
      </c>
      <c r="D133" s="20">
        <v>867969</v>
      </c>
      <c r="E133" s="102" t="s">
        <v>83</v>
      </c>
      <c r="F133" s="102"/>
      <c r="G133" s="96" t="s">
        <v>127</v>
      </c>
      <c r="H133" s="97"/>
      <c r="I133" s="97"/>
      <c r="J133" s="98"/>
      <c r="K133" s="31">
        <v>16000</v>
      </c>
      <c r="L133" s="28">
        <f t="shared" si="5"/>
        <v>800</v>
      </c>
      <c r="M133" s="28">
        <f t="shared" si="6"/>
        <v>15200</v>
      </c>
    </row>
    <row r="134" spans="2:13" x14ac:dyDescent="0.25">
      <c r="B134" s="54">
        <v>79</v>
      </c>
      <c r="C134" s="26" t="s">
        <v>286</v>
      </c>
      <c r="D134" s="20">
        <v>19525087</v>
      </c>
      <c r="E134" s="102" t="s">
        <v>299</v>
      </c>
      <c r="F134" s="102"/>
      <c r="G134" s="96" t="s">
        <v>196</v>
      </c>
      <c r="H134" s="97"/>
      <c r="I134" s="97"/>
      <c r="J134" s="98"/>
      <c r="K134" s="31">
        <v>12000</v>
      </c>
      <c r="L134" s="28">
        <f t="shared" si="5"/>
        <v>600</v>
      </c>
      <c r="M134" s="28">
        <f t="shared" si="6"/>
        <v>11400</v>
      </c>
    </row>
    <row r="135" spans="2:13" s="81" customFormat="1" x14ac:dyDescent="0.25">
      <c r="B135" s="23">
        <v>80</v>
      </c>
      <c r="C135" s="61" t="s">
        <v>287</v>
      </c>
      <c r="D135" s="64">
        <v>18397700</v>
      </c>
      <c r="E135" s="103" t="s">
        <v>109</v>
      </c>
      <c r="F135" s="103"/>
      <c r="G135" s="96" t="s">
        <v>197</v>
      </c>
      <c r="H135" s="97"/>
      <c r="I135" s="97"/>
      <c r="J135" s="98"/>
      <c r="K135" s="80">
        <f>15000/31*18</f>
        <v>8709.677419354839</v>
      </c>
      <c r="L135" s="28">
        <f t="shared" ref="L135" si="7">K135*0.05</f>
        <v>435.48387096774195</v>
      </c>
      <c r="M135" s="28">
        <f t="shared" ref="M135" si="8">K135-L135</f>
        <v>8274.1935483870966</v>
      </c>
    </row>
    <row r="136" spans="2:13" x14ac:dyDescent="0.25">
      <c r="B136" s="54">
        <v>81</v>
      </c>
      <c r="C136" s="26" t="s">
        <v>288</v>
      </c>
      <c r="D136" s="20">
        <v>105423122</v>
      </c>
      <c r="E136" s="102" t="s">
        <v>110</v>
      </c>
      <c r="F136" s="102"/>
      <c r="G136" s="96" t="s">
        <v>197</v>
      </c>
      <c r="H136" s="97"/>
      <c r="I136" s="97"/>
      <c r="J136" s="98"/>
      <c r="K136" s="31">
        <v>15000</v>
      </c>
      <c r="L136" s="28">
        <f t="shared" si="5"/>
        <v>750</v>
      </c>
      <c r="M136" s="28">
        <f t="shared" si="6"/>
        <v>14250</v>
      </c>
    </row>
    <row r="137" spans="2:13" x14ac:dyDescent="0.25">
      <c r="B137" s="54">
        <v>82</v>
      </c>
      <c r="C137" s="26" t="s">
        <v>289</v>
      </c>
      <c r="D137" s="20">
        <v>107574713</v>
      </c>
      <c r="E137" s="102" t="s">
        <v>111</v>
      </c>
      <c r="F137" s="102"/>
      <c r="G137" s="96" t="s">
        <v>197</v>
      </c>
      <c r="H137" s="97"/>
      <c r="I137" s="97"/>
      <c r="J137" s="98"/>
      <c r="K137" s="31">
        <v>15000</v>
      </c>
      <c r="L137" s="28">
        <f t="shared" si="5"/>
        <v>750</v>
      </c>
      <c r="M137" s="28">
        <f t="shared" si="6"/>
        <v>14250</v>
      </c>
    </row>
    <row r="138" spans="2:13" x14ac:dyDescent="0.25">
      <c r="B138" s="54">
        <v>83</v>
      </c>
      <c r="C138" s="26" t="s">
        <v>290</v>
      </c>
      <c r="D138" s="20">
        <v>103901868</v>
      </c>
      <c r="E138" s="102" t="s">
        <v>107</v>
      </c>
      <c r="F138" s="102"/>
      <c r="G138" s="96" t="s">
        <v>195</v>
      </c>
      <c r="H138" s="97"/>
      <c r="I138" s="97"/>
      <c r="J138" s="98"/>
      <c r="K138" s="31">
        <v>8000</v>
      </c>
      <c r="L138" s="28">
        <f t="shared" si="5"/>
        <v>400</v>
      </c>
      <c r="M138" s="28">
        <f t="shared" si="6"/>
        <v>7600</v>
      </c>
    </row>
    <row r="139" spans="2:13" x14ac:dyDescent="0.25">
      <c r="B139" s="54">
        <v>84</v>
      </c>
      <c r="C139" s="26" t="s">
        <v>291</v>
      </c>
      <c r="D139" s="20">
        <v>11109173</v>
      </c>
      <c r="E139" s="102" t="s">
        <v>108</v>
      </c>
      <c r="F139" s="102"/>
      <c r="G139" s="96" t="s">
        <v>127</v>
      </c>
      <c r="H139" s="97"/>
      <c r="I139" s="97"/>
      <c r="J139" s="98"/>
      <c r="K139" s="31">
        <v>15000</v>
      </c>
      <c r="L139" s="28">
        <f t="shared" si="5"/>
        <v>750</v>
      </c>
      <c r="M139" s="28">
        <f t="shared" si="6"/>
        <v>14250</v>
      </c>
    </row>
    <row r="140" spans="2:13" x14ac:dyDescent="0.25">
      <c r="B140" s="54">
        <v>85</v>
      </c>
      <c r="C140" s="26" t="s">
        <v>292</v>
      </c>
      <c r="D140" s="20">
        <v>79885470</v>
      </c>
      <c r="E140" s="102" t="s">
        <v>194</v>
      </c>
      <c r="F140" s="102"/>
      <c r="G140" s="96" t="s">
        <v>201</v>
      </c>
      <c r="H140" s="97"/>
      <c r="I140" s="97"/>
      <c r="J140" s="98"/>
      <c r="K140" s="31">
        <v>8000</v>
      </c>
      <c r="L140" s="28">
        <f t="shared" si="5"/>
        <v>400</v>
      </c>
      <c r="M140" s="28">
        <f t="shared" si="6"/>
        <v>7600</v>
      </c>
    </row>
    <row r="141" spans="2:13" x14ac:dyDescent="0.25">
      <c r="B141" s="54">
        <v>86</v>
      </c>
      <c r="C141" s="26" t="s">
        <v>293</v>
      </c>
      <c r="D141" s="20">
        <v>18278744</v>
      </c>
      <c r="E141" s="102" t="s">
        <v>300</v>
      </c>
      <c r="F141" s="102"/>
      <c r="G141" s="96" t="s">
        <v>120</v>
      </c>
      <c r="H141" s="97"/>
      <c r="I141" s="97"/>
      <c r="J141" s="98"/>
      <c r="K141" s="31">
        <v>6000</v>
      </c>
      <c r="L141" s="28">
        <f t="shared" ref="L141:L145" si="9">K141*0.05</f>
        <v>300</v>
      </c>
      <c r="M141" s="28">
        <f t="shared" ref="M141:M145" si="10">K141-L141</f>
        <v>5700</v>
      </c>
    </row>
    <row r="142" spans="2:13" x14ac:dyDescent="0.25">
      <c r="B142" s="54">
        <v>87</v>
      </c>
      <c r="C142" s="26" t="s">
        <v>294</v>
      </c>
      <c r="D142" s="20">
        <v>106094297</v>
      </c>
      <c r="E142" s="102" t="s">
        <v>372</v>
      </c>
      <c r="F142" s="102"/>
      <c r="G142" s="96" t="s">
        <v>122</v>
      </c>
      <c r="H142" s="97"/>
      <c r="I142" s="97"/>
      <c r="J142" s="98"/>
      <c r="K142" s="31">
        <v>5000</v>
      </c>
      <c r="L142" s="28">
        <f t="shared" si="9"/>
        <v>250</v>
      </c>
      <c r="M142" s="28">
        <f t="shared" si="10"/>
        <v>4750</v>
      </c>
    </row>
    <row r="143" spans="2:13" x14ac:dyDescent="0.25">
      <c r="B143" s="54">
        <v>88</v>
      </c>
      <c r="C143" s="26" t="s">
        <v>295</v>
      </c>
      <c r="D143" s="20">
        <v>16312457</v>
      </c>
      <c r="E143" s="102" t="s">
        <v>304</v>
      </c>
      <c r="F143" s="102"/>
      <c r="G143" s="96" t="s">
        <v>197</v>
      </c>
      <c r="H143" s="97"/>
      <c r="I143" s="97"/>
      <c r="J143" s="98"/>
      <c r="K143" s="31">
        <v>15000</v>
      </c>
      <c r="L143" s="28">
        <f t="shared" si="9"/>
        <v>750</v>
      </c>
      <c r="M143" s="28">
        <f t="shared" si="10"/>
        <v>14250</v>
      </c>
    </row>
    <row r="144" spans="2:13" x14ac:dyDescent="0.25">
      <c r="B144" s="54">
        <v>89</v>
      </c>
      <c r="C144" s="26" t="s">
        <v>296</v>
      </c>
      <c r="D144" s="20">
        <v>41039378</v>
      </c>
      <c r="E144" s="102" t="s">
        <v>302</v>
      </c>
      <c r="F144" s="102"/>
      <c r="G144" s="96" t="s">
        <v>122</v>
      </c>
      <c r="H144" s="97"/>
      <c r="I144" s="97"/>
      <c r="J144" s="98"/>
      <c r="K144" s="31">
        <v>6000</v>
      </c>
      <c r="L144" s="28">
        <f t="shared" si="9"/>
        <v>300</v>
      </c>
      <c r="M144" s="28">
        <f t="shared" si="10"/>
        <v>5700</v>
      </c>
    </row>
    <row r="145" spans="2:13" x14ac:dyDescent="0.25">
      <c r="B145" s="54">
        <v>90</v>
      </c>
      <c r="C145" s="26" t="s">
        <v>297</v>
      </c>
      <c r="D145" s="20">
        <v>6278256</v>
      </c>
      <c r="E145" s="102" t="s">
        <v>303</v>
      </c>
      <c r="F145" s="102"/>
      <c r="G145" s="96" t="s">
        <v>197</v>
      </c>
      <c r="H145" s="97"/>
      <c r="I145" s="97"/>
      <c r="J145" s="98"/>
      <c r="K145" s="31">
        <v>15000</v>
      </c>
      <c r="L145" s="28">
        <f t="shared" si="9"/>
        <v>750</v>
      </c>
      <c r="M145" s="28">
        <f t="shared" si="10"/>
        <v>14250</v>
      </c>
    </row>
    <row r="146" spans="2:13" x14ac:dyDescent="0.25">
      <c r="B146" s="54">
        <v>91</v>
      </c>
      <c r="C146" s="67" t="s">
        <v>308</v>
      </c>
      <c r="D146" s="63">
        <v>42333563</v>
      </c>
      <c r="E146" s="94" t="s">
        <v>309</v>
      </c>
      <c r="F146" s="95"/>
      <c r="G146" s="99" t="s">
        <v>196</v>
      </c>
      <c r="H146" s="100"/>
      <c r="I146" s="100"/>
      <c r="J146" s="101"/>
      <c r="K146" s="62">
        <v>12000</v>
      </c>
      <c r="L146" s="28">
        <f t="shared" ref="L146" si="11">K146*0.05</f>
        <v>600</v>
      </c>
      <c r="M146" s="28">
        <f t="shared" ref="M146" si="12">K146-L146</f>
        <v>11400</v>
      </c>
    </row>
    <row r="147" spans="2:13" x14ac:dyDescent="0.25">
      <c r="B147" s="54">
        <v>92</v>
      </c>
      <c r="C147" s="27" t="s">
        <v>349</v>
      </c>
      <c r="D147" s="63">
        <v>9206059</v>
      </c>
      <c r="E147" s="94" t="s">
        <v>310</v>
      </c>
      <c r="F147" s="95"/>
      <c r="G147" s="99" t="s">
        <v>124</v>
      </c>
      <c r="H147" s="100"/>
      <c r="I147" s="100"/>
      <c r="J147" s="101"/>
      <c r="K147" s="62">
        <v>7000</v>
      </c>
      <c r="L147" s="28">
        <f t="shared" ref="L147:L152" si="13">K147*0.05</f>
        <v>350</v>
      </c>
      <c r="M147" s="28">
        <f t="shared" ref="M147:M150" si="14">K147-L147</f>
        <v>6650</v>
      </c>
    </row>
    <row r="148" spans="2:13" x14ac:dyDescent="0.25">
      <c r="B148" s="54">
        <v>93</v>
      </c>
      <c r="C148" s="27" t="s">
        <v>370</v>
      </c>
      <c r="D148" s="63">
        <v>109861078</v>
      </c>
      <c r="E148" s="94" t="s">
        <v>371</v>
      </c>
      <c r="F148" s="95"/>
      <c r="G148" s="99" t="s">
        <v>201</v>
      </c>
      <c r="H148" s="100"/>
      <c r="I148" s="100"/>
      <c r="J148" s="101"/>
      <c r="K148" s="62">
        <v>10000</v>
      </c>
      <c r="L148" s="28">
        <f t="shared" si="13"/>
        <v>500</v>
      </c>
      <c r="M148" s="28">
        <f t="shared" si="14"/>
        <v>9500</v>
      </c>
    </row>
    <row r="149" spans="2:13" x14ac:dyDescent="0.25">
      <c r="B149" s="54">
        <v>94</v>
      </c>
      <c r="C149" s="27" t="s">
        <v>348</v>
      </c>
      <c r="D149" s="63">
        <v>84953284</v>
      </c>
      <c r="E149" s="94" t="s">
        <v>347</v>
      </c>
      <c r="F149" s="95"/>
      <c r="G149" s="96" t="s">
        <v>197</v>
      </c>
      <c r="H149" s="97"/>
      <c r="I149" s="97"/>
      <c r="J149" s="98"/>
      <c r="K149" s="62">
        <v>15000</v>
      </c>
      <c r="L149" s="28">
        <f t="shared" si="13"/>
        <v>750</v>
      </c>
      <c r="M149" s="28">
        <f t="shared" si="14"/>
        <v>14250</v>
      </c>
    </row>
    <row r="150" spans="2:13" x14ac:dyDescent="0.25">
      <c r="B150" s="54">
        <v>95</v>
      </c>
      <c r="C150" s="27" t="s">
        <v>353</v>
      </c>
      <c r="D150" s="63">
        <v>5713536</v>
      </c>
      <c r="E150" s="94" t="s">
        <v>350</v>
      </c>
      <c r="F150" s="95"/>
      <c r="G150" s="96" t="s">
        <v>127</v>
      </c>
      <c r="H150" s="97"/>
      <c r="I150" s="97"/>
      <c r="J150" s="98"/>
      <c r="K150" s="62">
        <v>16000</v>
      </c>
      <c r="L150" s="28">
        <f t="shared" si="13"/>
        <v>800</v>
      </c>
      <c r="M150" s="28">
        <f t="shared" si="14"/>
        <v>15200</v>
      </c>
    </row>
    <row r="151" spans="2:13" x14ac:dyDescent="0.25">
      <c r="B151" s="54">
        <v>96</v>
      </c>
      <c r="C151" s="27" t="s">
        <v>354</v>
      </c>
      <c r="D151" s="20">
        <v>92324525</v>
      </c>
      <c r="E151" s="94" t="s">
        <v>351</v>
      </c>
      <c r="F151" s="95" t="s">
        <v>351</v>
      </c>
      <c r="G151" s="96" t="s">
        <v>198</v>
      </c>
      <c r="H151" s="97"/>
      <c r="I151" s="97"/>
      <c r="J151" s="98"/>
      <c r="K151" s="62">
        <v>3612.9032258064517</v>
      </c>
      <c r="L151" s="28">
        <f t="shared" si="13"/>
        <v>180.64516129032259</v>
      </c>
      <c r="M151" s="28">
        <f t="shared" ref="M151:M152" si="15">K151-L151</f>
        <v>3432.2580645161293</v>
      </c>
    </row>
    <row r="152" spans="2:13" x14ac:dyDescent="0.25">
      <c r="B152" s="54">
        <v>97</v>
      </c>
      <c r="C152" s="27" t="s">
        <v>355</v>
      </c>
      <c r="D152" s="20">
        <v>3531104</v>
      </c>
      <c r="E152" s="94" t="s">
        <v>352</v>
      </c>
      <c r="F152" s="95" t="s">
        <v>352</v>
      </c>
      <c r="G152" s="96" t="s">
        <v>127</v>
      </c>
      <c r="H152" s="97"/>
      <c r="I152" s="97"/>
      <c r="J152" s="98"/>
      <c r="K152" s="62">
        <v>7741.9354838709678</v>
      </c>
      <c r="L152" s="28">
        <f t="shared" si="13"/>
        <v>387.09677419354841</v>
      </c>
      <c r="M152" s="28">
        <f t="shared" si="15"/>
        <v>7354.8387096774195</v>
      </c>
    </row>
    <row r="153" spans="2:13" x14ac:dyDescent="0.25">
      <c r="B153" s="69"/>
      <c r="C153" s="66"/>
      <c r="D153" s="70"/>
      <c r="E153" s="71"/>
      <c r="F153" s="71"/>
      <c r="G153" s="70"/>
      <c r="H153" s="70"/>
      <c r="I153" s="70"/>
      <c r="J153" s="70"/>
      <c r="K153" s="72"/>
      <c r="L153" s="73"/>
      <c r="M153" s="73"/>
    </row>
    <row r="154" spans="2:13" ht="16.5" thickBot="1" x14ac:dyDescent="0.3">
      <c r="B154" s="85" t="s">
        <v>346</v>
      </c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</row>
    <row r="155" spans="2:13" x14ac:dyDescent="0.25">
      <c r="B155" s="75" t="s">
        <v>33</v>
      </c>
      <c r="C155" s="75" t="s">
        <v>34</v>
      </c>
      <c r="D155" s="75" t="s">
        <v>35</v>
      </c>
      <c r="E155" s="112" t="s">
        <v>36</v>
      </c>
      <c r="F155" s="114"/>
      <c r="G155" s="112" t="s">
        <v>119</v>
      </c>
      <c r="H155" s="113"/>
      <c r="I155" s="113"/>
      <c r="J155" s="114"/>
      <c r="K155" s="75" t="s">
        <v>168</v>
      </c>
      <c r="L155" s="75" t="s">
        <v>169</v>
      </c>
      <c r="M155" s="75" t="s">
        <v>131</v>
      </c>
    </row>
    <row r="156" spans="2:13" ht="15" customHeight="1" x14ac:dyDescent="0.25">
      <c r="B156" s="54">
        <v>1</v>
      </c>
      <c r="C156" s="26" t="s">
        <v>326</v>
      </c>
      <c r="D156" s="20">
        <v>23994231</v>
      </c>
      <c r="E156" s="105" t="s">
        <v>313</v>
      </c>
      <c r="F156" s="95"/>
      <c r="G156" s="99" t="s">
        <v>312</v>
      </c>
      <c r="H156" s="100"/>
      <c r="I156" s="100"/>
      <c r="J156" s="101"/>
      <c r="K156" s="62">
        <v>19000</v>
      </c>
      <c r="L156" s="28">
        <f t="shared" ref="L156:L168" si="16">K156*0.05</f>
        <v>950</v>
      </c>
      <c r="M156" s="28">
        <f t="shared" ref="M156:M171" si="17">K156-L156</f>
        <v>18050</v>
      </c>
    </row>
    <row r="157" spans="2:13" ht="15" customHeight="1" x14ac:dyDescent="0.25">
      <c r="B157" s="54">
        <v>2</v>
      </c>
      <c r="C157" s="67" t="s">
        <v>327</v>
      </c>
      <c r="D157" s="63">
        <v>26205122</v>
      </c>
      <c r="E157" s="105" t="s">
        <v>314</v>
      </c>
      <c r="F157" s="95"/>
      <c r="G157" s="99" t="s">
        <v>312</v>
      </c>
      <c r="H157" s="100"/>
      <c r="I157" s="100"/>
      <c r="J157" s="101"/>
      <c r="K157" s="62">
        <v>30000</v>
      </c>
      <c r="L157" s="28">
        <f t="shared" si="16"/>
        <v>1500</v>
      </c>
      <c r="M157" s="28">
        <f t="shared" si="17"/>
        <v>28500</v>
      </c>
    </row>
    <row r="158" spans="2:13" x14ac:dyDescent="0.25">
      <c r="B158" s="54">
        <v>3</v>
      </c>
      <c r="C158" s="27" t="s">
        <v>328</v>
      </c>
      <c r="D158" s="63">
        <v>61700843</v>
      </c>
      <c r="E158" s="105" t="s">
        <v>315</v>
      </c>
      <c r="F158" s="95"/>
      <c r="G158" s="99" t="s">
        <v>312</v>
      </c>
      <c r="H158" s="100"/>
      <c r="I158" s="100"/>
      <c r="J158" s="101"/>
      <c r="K158" s="62">
        <v>15000</v>
      </c>
      <c r="L158" s="28">
        <f t="shared" si="16"/>
        <v>750</v>
      </c>
      <c r="M158" s="28">
        <f t="shared" si="17"/>
        <v>14250</v>
      </c>
    </row>
    <row r="159" spans="2:13" x14ac:dyDescent="0.25">
      <c r="B159" s="54">
        <v>4</v>
      </c>
      <c r="C159" s="27" t="s">
        <v>329</v>
      </c>
      <c r="D159" s="63">
        <v>52130193</v>
      </c>
      <c r="E159" s="105" t="s">
        <v>316</v>
      </c>
      <c r="F159" s="95"/>
      <c r="G159" s="99" t="s">
        <v>312</v>
      </c>
      <c r="H159" s="100"/>
      <c r="I159" s="100"/>
      <c r="J159" s="101"/>
      <c r="K159" s="62">
        <v>29900</v>
      </c>
      <c r="L159" s="28">
        <f t="shared" si="16"/>
        <v>1495</v>
      </c>
      <c r="M159" s="28">
        <f t="shared" si="17"/>
        <v>28405</v>
      </c>
    </row>
    <row r="160" spans="2:13" x14ac:dyDescent="0.25">
      <c r="B160" s="54">
        <v>5</v>
      </c>
      <c r="C160" s="26" t="s">
        <v>330</v>
      </c>
      <c r="D160" s="20">
        <v>39946886</v>
      </c>
      <c r="E160" s="105" t="s">
        <v>317</v>
      </c>
      <c r="F160" s="95"/>
      <c r="G160" s="99" t="s">
        <v>312</v>
      </c>
      <c r="H160" s="100"/>
      <c r="I160" s="100"/>
      <c r="J160" s="101"/>
      <c r="K160" s="62">
        <v>20000</v>
      </c>
      <c r="L160" s="28">
        <f t="shared" si="16"/>
        <v>1000</v>
      </c>
      <c r="M160" s="28">
        <f t="shared" si="17"/>
        <v>19000</v>
      </c>
    </row>
    <row r="161" spans="2:13" x14ac:dyDescent="0.25">
      <c r="B161" s="54">
        <v>6</v>
      </c>
      <c r="C161" s="26" t="s">
        <v>331</v>
      </c>
      <c r="D161" s="20">
        <v>76754480</v>
      </c>
      <c r="E161" s="105" t="s">
        <v>318</v>
      </c>
      <c r="F161" s="95"/>
      <c r="G161" s="99" t="s">
        <v>312</v>
      </c>
      <c r="H161" s="100"/>
      <c r="I161" s="100"/>
      <c r="J161" s="101"/>
      <c r="K161" s="62">
        <v>18000</v>
      </c>
      <c r="L161" s="28">
        <f t="shared" si="16"/>
        <v>900</v>
      </c>
      <c r="M161" s="28">
        <f t="shared" si="17"/>
        <v>17100</v>
      </c>
    </row>
    <row r="162" spans="2:13" x14ac:dyDescent="0.25">
      <c r="B162" s="54">
        <v>7</v>
      </c>
      <c r="C162" s="67" t="s">
        <v>332</v>
      </c>
      <c r="D162" s="63">
        <v>1163531</v>
      </c>
      <c r="E162" s="105" t="s">
        <v>319</v>
      </c>
      <c r="F162" s="95"/>
      <c r="G162" s="99" t="s">
        <v>312</v>
      </c>
      <c r="H162" s="100"/>
      <c r="I162" s="100"/>
      <c r="J162" s="101"/>
      <c r="K162" s="62">
        <v>37000</v>
      </c>
      <c r="L162" s="28">
        <f t="shared" si="16"/>
        <v>1850</v>
      </c>
      <c r="M162" s="28">
        <f t="shared" si="17"/>
        <v>35150</v>
      </c>
    </row>
    <row r="163" spans="2:13" x14ac:dyDescent="0.25">
      <c r="B163" s="54">
        <v>8</v>
      </c>
      <c r="C163" s="27" t="s">
        <v>333</v>
      </c>
      <c r="D163" s="63">
        <v>9625372</v>
      </c>
      <c r="E163" s="105" t="s">
        <v>363</v>
      </c>
      <c r="F163" s="95"/>
      <c r="G163" s="99" t="s">
        <v>312</v>
      </c>
      <c r="H163" s="100"/>
      <c r="I163" s="100"/>
      <c r="J163" s="101"/>
      <c r="K163" s="62">
        <v>20000</v>
      </c>
      <c r="L163" s="28">
        <f t="shared" si="16"/>
        <v>1000</v>
      </c>
      <c r="M163" s="28">
        <f t="shared" si="17"/>
        <v>19000</v>
      </c>
    </row>
    <row r="164" spans="2:13" x14ac:dyDescent="0.25">
      <c r="B164" s="54">
        <v>9</v>
      </c>
      <c r="C164" s="27" t="s">
        <v>334</v>
      </c>
      <c r="D164" s="63">
        <v>31557554</v>
      </c>
      <c r="E164" s="105" t="s">
        <v>320</v>
      </c>
      <c r="F164" s="95"/>
      <c r="G164" s="99" t="s">
        <v>312</v>
      </c>
      <c r="H164" s="100"/>
      <c r="I164" s="100"/>
      <c r="J164" s="101"/>
      <c r="K164" s="62">
        <v>18000</v>
      </c>
      <c r="L164" s="28">
        <f t="shared" si="16"/>
        <v>900</v>
      </c>
      <c r="M164" s="28">
        <f t="shared" si="17"/>
        <v>17100</v>
      </c>
    </row>
    <row r="165" spans="2:13" x14ac:dyDescent="0.25">
      <c r="B165" s="54">
        <v>10</v>
      </c>
      <c r="C165" s="26" t="s">
        <v>335</v>
      </c>
      <c r="D165" s="20" t="s">
        <v>325</v>
      </c>
      <c r="E165" s="105" t="s">
        <v>321</v>
      </c>
      <c r="F165" s="95"/>
      <c r="G165" s="99" t="s">
        <v>312</v>
      </c>
      <c r="H165" s="100"/>
      <c r="I165" s="100"/>
      <c r="J165" s="101"/>
      <c r="K165" s="62">
        <v>25000</v>
      </c>
      <c r="L165" s="28">
        <f t="shared" si="16"/>
        <v>1250</v>
      </c>
      <c r="M165" s="28">
        <f t="shared" si="17"/>
        <v>23750</v>
      </c>
    </row>
    <row r="166" spans="2:13" x14ac:dyDescent="0.25">
      <c r="B166" s="54">
        <v>11</v>
      </c>
      <c r="C166" s="26" t="s">
        <v>336</v>
      </c>
      <c r="D166" s="20">
        <v>72902388</v>
      </c>
      <c r="E166" s="105" t="s">
        <v>322</v>
      </c>
      <c r="F166" s="95"/>
      <c r="G166" s="99" t="s">
        <v>312</v>
      </c>
      <c r="H166" s="100"/>
      <c r="I166" s="100"/>
      <c r="J166" s="101"/>
      <c r="K166" s="62">
        <v>18000</v>
      </c>
      <c r="L166" s="28">
        <f t="shared" si="16"/>
        <v>900</v>
      </c>
      <c r="M166" s="28">
        <f t="shared" si="17"/>
        <v>17100</v>
      </c>
    </row>
    <row r="167" spans="2:13" x14ac:dyDescent="0.25">
      <c r="B167" s="54">
        <v>12</v>
      </c>
      <c r="C167" s="67" t="s">
        <v>337</v>
      </c>
      <c r="D167" s="63">
        <v>89276477</v>
      </c>
      <c r="E167" s="105" t="s">
        <v>323</v>
      </c>
      <c r="F167" s="95"/>
      <c r="G167" s="99" t="s">
        <v>312</v>
      </c>
      <c r="H167" s="100"/>
      <c r="I167" s="100"/>
      <c r="J167" s="101"/>
      <c r="K167" s="62">
        <v>20000</v>
      </c>
      <c r="L167" s="28">
        <f t="shared" si="16"/>
        <v>1000</v>
      </c>
      <c r="M167" s="28">
        <f t="shared" si="17"/>
        <v>19000</v>
      </c>
    </row>
    <row r="168" spans="2:13" x14ac:dyDescent="0.25">
      <c r="B168" s="54">
        <v>13</v>
      </c>
      <c r="C168" s="27" t="s">
        <v>338</v>
      </c>
      <c r="D168" s="63">
        <v>19089414</v>
      </c>
      <c r="E168" s="74" t="s">
        <v>324</v>
      </c>
      <c r="F168" s="68"/>
      <c r="G168" s="99" t="s">
        <v>312</v>
      </c>
      <c r="H168" s="100"/>
      <c r="I168" s="100"/>
      <c r="J168" s="101"/>
      <c r="K168" s="62">
        <v>40000</v>
      </c>
      <c r="L168" s="28">
        <f t="shared" si="16"/>
        <v>2000</v>
      </c>
      <c r="M168" s="28">
        <f t="shared" si="17"/>
        <v>38000</v>
      </c>
    </row>
    <row r="169" spans="2:13" x14ac:dyDescent="0.25">
      <c r="B169" s="54">
        <v>14</v>
      </c>
      <c r="C169" s="27" t="s">
        <v>339</v>
      </c>
      <c r="D169" s="63" t="s">
        <v>356</v>
      </c>
      <c r="E169" s="76" t="s">
        <v>357</v>
      </c>
      <c r="F169" s="77"/>
      <c r="G169" s="99" t="s">
        <v>312</v>
      </c>
      <c r="H169" s="100"/>
      <c r="I169" s="100"/>
      <c r="J169" s="101"/>
      <c r="K169" s="62">
        <v>18000</v>
      </c>
      <c r="L169" s="28">
        <f t="shared" ref="L169:L171" si="18">K169*0.05</f>
        <v>900</v>
      </c>
      <c r="M169" s="28">
        <f t="shared" si="17"/>
        <v>17100</v>
      </c>
    </row>
    <row r="170" spans="2:13" x14ac:dyDescent="0.25">
      <c r="B170" s="54">
        <v>15</v>
      </c>
      <c r="C170" s="27" t="s">
        <v>364</v>
      </c>
      <c r="D170" s="63">
        <v>64806944</v>
      </c>
      <c r="E170" s="76" t="s">
        <v>358</v>
      </c>
      <c r="F170" s="77"/>
      <c r="G170" s="99" t="s">
        <v>312</v>
      </c>
      <c r="H170" s="100"/>
      <c r="I170" s="100"/>
      <c r="J170" s="101"/>
      <c r="K170" s="62">
        <v>30000</v>
      </c>
      <c r="L170" s="28">
        <f t="shared" si="18"/>
        <v>1500</v>
      </c>
      <c r="M170" s="28">
        <f t="shared" si="17"/>
        <v>28500</v>
      </c>
    </row>
    <row r="171" spans="2:13" x14ac:dyDescent="0.25">
      <c r="B171" s="54">
        <v>16</v>
      </c>
      <c r="C171" s="27" t="s">
        <v>365</v>
      </c>
      <c r="D171" s="63">
        <v>1211885</v>
      </c>
      <c r="E171" s="76" t="s">
        <v>359</v>
      </c>
      <c r="F171" s="77"/>
      <c r="G171" s="99" t="s">
        <v>312</v>
      </c>
      <c r="H171" s="100"/>
      <c r="I171" s="100"/>
      <c r="J171" s="101"/>
      <c r="K171" s="62">
        <v>18300</v>
      </c>
      <c r="L171" s="28">
        <f t="shared" si="18"/>
        <v>915</v>
      </c>
      <c r="M171" s="28">
        <f t="shared" si="17"/>
        <v>17385</v>
      </c>
    </row>
    <row r="172" spans="2:13" x14ac:dyDescent="0.25">
      <c r="B172" s="54">
        <v>17</v>
      </c>
      <c r="C172" s="27" t="s">
        <v>366</v>
      </c>
      <c r="D172" s="63">
        <v>91917751</v>
      </c>
      <c r="E172" s="76" t="s">
        <v>360</v>
      </c>
      <c r="F172" s="77"/>
      <c r="G172" s="99" t="s">
        <v>312</v>
      </c>
      <c r="H172" s="100"/>
      <c r="I172" s="100"/>
      <c r="J172" s="101"/>
      <c r="K172" s="62">
        <v>28000</v>
      </c>
      <c r="L172" s="28">
        <f t="shared" ref="L172:L174" si="19">K172*0.05</f>
        <v>1400</v>
      </c>
      <c r="M172" s="28">
        <f t="shared" ref="M172:M174" si="20">K172-L172</f>
        <v>26600</v>
      </c>
    </row>
    <row r="173" spans="2:13" x14ac:dyDescent="0.25">
      <c r="B173" s="54">
        <v>18</v>
      </c>
      <c r="C173" s="27" t="s">
        <v>367</v>
      </c>
      <c r="D173" s="63">
        <v>9820264</v>
      </c>
      <c r="E173" s="76" t="s">
        <v>361</v>
      </c>
      <c r="F173" s="77"/>
      <c r="G173" s="99" t="s">
        <v>312</v>
      </c>
      <c r="H173" s="100"/>
      <c r="I173" s="100"/>
      <c r="J173" s="101"/>
      <c r="K173" s="62">
        <v>32000</v>
      </c>
      <c r="L173" s="28">
        <f t="shared" si="19"/>
        <v>1600</v>
      </c>
      <c r="M173" s="28">
        <f t="shared" si="20"/>
        <v>30400</v>
      </c>
    </row>
    <row r="174" spans="2:13" x14ac:dyDescent="0.25">
      <c r="B174" s="54">
        <v>19</v>
      </c>
      <c r="C174" s="27" t="s">
        <v>368</v>
      </c>
      <c r="D174" s="63">
        <v>66485126</v>
      </c>
      <c r="E174" s="76" t="s">
        <v>362</v>
      </c>
      <c r="F174" s="77"/>
      <c r="G174" s="99" t="s">
        <v>312</v>
      </c>
      <c r="H174" s="100"/>
      <c r="I174" s="100"/>
      <c r="J174" s="101"/>
      <c r="K174" s="62">
        <v>28000</v>
      </c>
      <c r="L174" s="28">
        <f t="shared" si="19"/>
        <v>1400</v>
      </c>
      <c r="M174" s="28">
        <f t="shared" si="20"/>
        <v>26600</v>
      </c>
    </row>
  </sheetData>
  <mergeCells count="306">
    <mergeCell ref="G169:J169"/>
    <mergeCell ref="G170:J170"/>
    <mergeCell ref="G171:J171"/>
    <mergeCell ref="G172:J172"/>
    <mergeCell ref="G173:J173"/>
    <mergeCell ref="G174:J174"/>
    <mergeCell ref="G155:J155"/>
    <mergeCell ref="E155:F155"/>
    <mergeCell ref="E149:F149"/>
    <mergeCell ref="E150:F150"/>
    <mergeCell ref="G149:J149"/>
    <mergeCell ref="G150:J150"/>
    <mergeCell ref="E151:F151"/>
    <mergeCell ref="G151:J151"/>
    <mergeCell ref="E152:F152"/>
    <mergeCell ref="G152:J152"/>
    <mergeCell ref="G156:J156"/>
    <mergeCell ref="G157:J157"/>
    <mergeCell ref="G158:J158"/>
    <mergeCell ref="G159:J159"/>
    <mergeCell ref="G160:J160"/>
    <mergeCell ref="G161:J161"/>
    <mergeCell ref="E166:F166"/>
    <mergeCell ref="E167:F167"/>
    <mergeCell ref="G162:J162"/>
    <mergeCell ref="G163:J163"/>
    <mergeCell ref="G164:J164"/>
    <mergeCell ref="G165:J165"/>
    <mergeCell ref="G166:J166"/>
    <mergeCell ref="G167:J167"/>
    <mergeCell ref="G168:J168"/>
    <mergeCell ref="E157:F157"/>
    <mergeCell ref="E158:F158"/>
    <mergeCell ref="E159:F159"/>
    <mergeCell ref="E160:F160"/>
    <mergeCell ref="E161:F161"/>
    <mergeCell ref="E162:F162"/>
    <mergeCell ref="E163:F163"/>
    <mergeCell ref="E164:F164"/>
    <mergeCell ref="E165:F165"/>
    <mergeCell ref="E53:F53"/>
    <mergeCell ref="G53:I53"/>
    <mergeCell ref="E141:F141"/>
    <mergeCell ref="E142:F142"/>
    <mergeCell ref="E143:F143"/>
    <mergeCell ref="E144:F144"/>
    <mergeCell ref="E145:F145"/>
    <mergeCell ref="E79:F79"/>
    <mergeCell ref="E80:F80"/>
    <mergeCell ref="E81:F81"/>
    <mergeCell ref="E82:F82"/>
    <mergeCell ref="E83:F83"/>
    <mergeCell ref="E84:F84"/>
    <mergeCell ref="E73:F73"/>
    <mergeCell ref="E74:F74"/>
    <mergeCell ref="E75:F75"/>
    <mergeCell ref="E76:F76"/>
    <mergeCell ref="E77:F77"/>
    <mergeCell ref="E78:F78"/>
    <mergeCell ref="E91:F91"/>
    <mergeCell ref="E92:F92"/>
    <mergeCell ref="E93:F93"/>
    <mergeCell ref="E94:F94"/>
    <mergeCell ref="E95:F95"/>
    <mergeCell ref="B1:M1"/>
    <mergeCell ref="B7:M7"/>
    <mergeCell ref="B15:M15"/>
    <mergeCell ref="K17:L17"/>
    <mergeCell ref="K16:L16"/>
    <mergeCell ref="B2:M2"/>
    <mergeCell ref="B3:M3"/>
    <mergeCell ref="B4:M4"/>
    <mergeCell ref="B5:M5"/>
    <mergeCell ref="E24:F24"/>
    <mergeCell ref="E25:F25"/>
    <mergeCell ref="E26:F26"/>
    <mergeCell ref="E27:F27"/>
    <mergeCell ref="E28:F28"/>
    <mergeCell ref="K19:L19"/>
    <mergeCell ref="K20:L20"/>
    <mergeCell ref="K21:L21"/>
    <mergeCell ref="K22:L22"/>
    <mergeCell ref="B23:M23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G37:I37"/>
    <mergeCell ref="G38:I38"/>
    <mergeCell ref="E52:F52"/>
    <mergeCell ref="E46:F46"/>
    <mergeCell ref="E47:F47"/>
    <mergeCell ref="E48:F48"/>
    <mergeCell ref="E49:F49"/>
    <mergeCell ref="E41:F41"/>
    <mergeCell ref="E42:F42"/>
    <mergeCell ref="E43:F43"/>
    <mergeCell ref="E44:F44"/>
    <mergeCell ref="E45:F45"/>
    <mergeCell ref="G48:I48"/>
    <mergeCell ref="G49:I49"/>
    <mergeCell ref="G52:I52"/>
    <mergeCell ref="G46:I46"/>
    <mergeCell ref="G47:I47"/>
    <mergeCell ref="E50:F50"/>
    <mergeCell ref="E51:F51"/>
    <mergeCell ref="G50:I50"/>
    <mergeCell ref="G51:I51"/>
    <mergeCell ref="G39:I39"/>
    <mergeCell ref="G40:I40"/>
    <mergeCell ref="G41:I41"/>
    <mergeCell ref="G42:I42"/>
    <mergeCell ref="E55:F55"/>
    <mergeCell ref="E56:F56"/>
    <mergeCell ref="E57:F57"/>
    <mergeCell ref="E58:F58"/>
    <mergeCell ref="E59:F59"/>
    <mergeCell ref="E60:F60"/>
    <mergeCell ref="B18:M18"/>
    <mergeCell ref="B54:M54"/>
    <mergeCell ref="G43:I43"/>
    <mergeCell ref="G44:I44"/>
    <mergeCell ref="G45:I45"/>
    <mergeCell ref="G31:I31"/>
    <mergeCell ref="G32:I32"/>
    <mergeCell ref="G33:I33"/>
    <mergeCell ref="G34:I34"/>
    <mergeCell ref="G35:I35"/>
    <mergeCell ref="G36:I36"/>
    <mergeCell ref="G24:I24"/>
    <mergeCell ref="G25:I25"/>
    <mergeCell ref="G26:I26"/>
    <mergeCell ref="G27:I27"/>
    <mergeCell ref="G28:I28"/>
    <mergeCell ref="G29:I29"/>
    <mergeCell ref="G30:I30"/>
    <mergeCell ref="E67:F67"/>
    <mergeCell ref="E68:F68"/>
    <mergeCell ref="E69:F69"/>
    <mergeCell ref="E70:F70"/>
    <mergeCell ref="E71:F71"/>
    <mergeCell ref="E72:F72"/>
    <mergeCell ref="E61:F61"/>
    <mergeCell ref="E62:F62"/>
    <mergeCell ref="E63:F63"/>
    <mergeCell ref="E64:F64"/>
    <mergeCell ref="E65:F65"/>
    <mergeCell ref="E66:F66"/>
    <mergeCell ref="G66:J66"/>
    <mergeCell ref="G67:J67"/>
    <mergeCell ref="G68:J68"/>
    <mergeCell ref="G69:J69"/>
    <mergeCell ref="G64:J64"/>
    <mergeCell ref="G65:J65"/>
    <mergeCell ref="G55:J55"/>
    <mergeCell ref="G56:J56"/>
    <mergeCell ref="G57:J57"/>
    <mergeCell ref="G58:J58"/>
    <mergeCell ref="G59:J59"/>
    <mergeCell ref="E96:F96"/>
    <mergeCell ref="E85:F85"/>
    <mergeCell ref="E86:F86"/>
    <mergeCell ref="E87:F87"/>
    <mergeCell ref="E88:F88"/>
    <mergeCell ref="E89:F89"/>
    <mergeCell ref="E90:F90"/>
    <mergeCell ref="E112:F112"/>
    <mergeCell ref="E113:F113"/>
    <mergeCell ref="E103:F103"/>
    <mergeCell ref="E104:F104"/>
    <mergeCell ref="E105:F105"/>
    <mergeCell ref="E106:F106"/>
    <mergeCell ref="E107:F107"/>
    <mergeCell ref="E108:F108"/>
    <mergeCell ref="E97:F97"/>
    <mergeCell ref="E98:F98"/>
    <mergeCell ref="E99:F99"/>
    <mergeCell ref="E100:F100"/>
    <mergeCell ref="E101:F101"/>
    <mergeCell ref="E102:F102"/>
    <mergeCell ref="E124:F124"/>
    <mergeCell ref="E125:F125"/>
    <mergeCell ref="E126:F126"/>
    <mergeCell ref="E127:F127"/>
    <mergeCell ref="E128:F128"/>
    <mergeCell ref="E129:F129"/>
    <mergeCell ref="E109:F109"/>
    <mergeCell ref="E110:F110"/>
    <mergeCell ref="E111:F111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G117:J117"/>
    <mergeCell ref="G112:J112"/>
    <mergeCell ref="G113:J113"/>
    <mergeCell ref="G102:J102"/>
    <mergeCell ref="G103:J103"/>
    <mergeCell ref="G104:J104"/>
    <mergeCell ref="G105:J105"/>
    <mergeCell ref="G107:J107"/>
    <mergeCell ref="G108:J108"/>
    <mergeCell ref="G109:J109"/>
    <mergeCell ref="G110:J110"/>
    <mergeCell ref="G111:J111"/>
    <mergeCell ref="G114:J114"/>
    <mergeCell ref="G115:J115"/>
    <mergeCell ref="G116:J116"/>
    <mergeCell ref="G84:J84"/>
    <mergeCell ref="G85:J85"/>
    <mergeCell ref="G86:J86"/>
    <mergeCell ref="G87:J87"/>
    <mergeCell ref="G60:J60"/>
    <mergeCell ref="G61:J61"/>
    <mergeCell ref="G62:J62"/>
    <mergeCell ref="G63:J63"/>
    <mergeCell ref="G70:J70"/>
    <mergeCell ref="G71:J71"/>
    <mergeCell ref="G72:J72"/>
    <mergeCell ref="G73:J73"/>
    <mergeCell ref="G74:J74"/>
    <mergeCell ref="G75:J75"/>
    <mergeCell ref="G76:J76"/>
    <mergeCell ref="G77:J77"/>
    <mergeCell ref="G106:J106"/>
    <mergeCell ref="G94:J94"/>
    <mergeCell ref="G95:J95"/>
    <mergeCell ref="G96:J96"/>
    <mergeCell ref="G97:J97"/>
    <mergeCell ref="G98:J98"/>
    <mergeCell ref="G99:J99"/>
    <mergeCell ref="G100:J100"/>
    <mergeCell ref="G101:J101"/>
    <mergeCell ref="G90:J90"/>
    <mergeCell ref="G91:J91"/>
    <mergeCell ref="G92:J92"/>
    <mergeCell ref="G93:J93"/>
    <mergeCell ref="G88:J88"/>
    <mergeCell ref="G89:J89"/>
    <mergeCell ref="G78:J78"/>
    <mergeCell ref="G79:J79"/>
    <mergeCell ref="G80:J80"/>
    <mergeCell ref="G81:J81"/>
    <mergeCell ref="G82:J82"/>
    <mergeCell ref="G83:J83"/>
    <mergeCell ref="E136:F136"/>
    <mergeCell ref="E137:F137"/>
    <mergeCell ref="E138:F138"/>
    <mergeCell ref="G118:J118"/>
    <mergeCell ref="G119:J119"/>
    <mergeCell ref="G120:J120"/>
    <mergeCell ref="G121:J121"/>
    <mergeCell ref="G122:J122"/>
    <mergeCell ref="G123:J123"/>
    <mergeCell ref="G135:J135"/>
    <mergeCell ref="G136:J136"/>
    <mergeCell ref="G137:J137"/>
    <mergeCell ref="G134:J134"/>
    <mergeCell ref="G126:J126"/>
    <mergeCell ref="G127:J127"/>
    <mergeCell ref="G128:J128"/>
    <mergeCell ref="G124:J124"/>
    <mergeCell ref="G125:J125"/>
    <mergeCell ref="G129:J129"/>
    <mergeCell ref="G130:J130"/>
    <mergeCell ref="G131:J131"/>
    <mergeCell ref="G132:J132"/>
    <mergeCell ref="G133:J133"/>
    <mergeCell ref="E123:F123"/>
    <mergeCell ref="E148:F148"/>
    <mergeCell ref="G148:J148"/>
    <mergeCell ref="B154:M154"/>
    <mergeCell ref="E156:F156"/>
    <mergeCell ref="E130:F130"/>
    <mergeCell ref="E131:F131"/>
    <mergeCell ref="E147:F147"/>
    <mergeCell ref="G147:J147"/>
    <mergeCell ref="G146:J146"/>
    <mergeCell ref="E146:F146"/>
    <mergeCell ref="G139:J139"/>
    <mergeCell ref="G140:J140"/>
    <mergeCell ref="G141:J141"/>
    <mergeCell ref="G142:J142"/>
    <mergeCell ref="G143:J143"/>
    <mergeCell ref="G144:J144"/>
    <mergeCell ref="G145:J145"/>
    <mergeCell ref="G138:J138"/>
    <mergeCell ref="E139:F139"/>
    <mergeCell ref="E140:F140"/>
    <mergeCell ref="E132:F132"/>
    <mergeCell ref="E133:F133"/>
    <mergeCell ref="E134:F134"/>
    <mergeCell ref="E135:F135"/>
  </mergeCells>
  <pageMargins left="0.7" right="0.7" top="0.75" bottom="0.75" header="0.3" footer="0.3"/>
  <pageSetup paperSize="345" scale="4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011</vt:lpstr>
      <vt:lpstr>021</vt:lpstr>
      <vt:lpstr>022</vt:lpstr>
      <vt:lpstr>031</vt:lpstr>
      <vt:lpstr>029</vt:lpstr>
      <vt:lpstr>unificado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Jose Arroyo</cp:lastModifiedBy>
  <cp:lastPrinted>2022-09-05T16:55:00Z</cp:lastPrinted>
  <dcterms:created xsi:type="dcterms:W3CDTF">2022-04-08T20:12:46Z</dcterms:created>
  <dcterms:modified xsi:type="dcterms:W3CDTF">2022-09-05T16:55:54Z</dcterms:modified>
</cp:coreProperties>
</file>